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자료\2020년업무\00.통계 및 참고자료\4.사전정보공표\사전공표 등록파일\"/>
    </mc:Choice>
  </mc:AlternateContent>
  <bookViews>
    <workbookView xWindow="11955" yWindow="930" windowWidth="13980" windowHeight="12660" tabRatio="878"/>
  </bookViews>
  <sheets>
    <sheet name="주차장" sheetId="301" r:id="rId1"/>
  </sheets>
  <definedNames>
    <definedName name="_xlnm.Print_Area" localSheetId="0">주차장!$A$1:$L$160</definedName>
  </definedNames>
  <calcPr calcId="162913"/>
</workbook>
</file>

<file path=xl/calcChain.xml><?xml version="1.0" encoding="utf-8"?>
<calcChain xmlns="http://schemas.openxmlformats.org/spreadsheetml/2006/main">
  <c r="H84" i="301" l="1"/>
  <c r="H28" i="301" l="1"/>
  <c r="H27" i="301"/>
  <c r="H26" i="301"/>
  <c r="H25" i="301"/>
  <c r="J24" i="301"/>
  <c r="I24" i="301"/>
  <c r="G24" i="301"/>
  <c r="B24" i="301"/>
  <c r="H24" i="301" l="1"/>
  <c r="H144" i="301"/>
  <c r="H143" i="301"/>
  <c r="H142" i="301"/>
  <c r="H141" i="301"/>
  <c r="H140" i="301"/>
  <c r="H139" i="301"/>
  <c r="H123" i="301" l="1"/>
  <c r="H109" i="301" l="1"/>
  <c r="H106" i="301"/>
  <c r="H105" i="301"/>
  <c r="H104" i="301"/>
  <c r="H100" i="301" l="1"/>
  <c r="H99" i="301"/>
  <c r="H98" i="301"/>
  <c r="H97" i="301"/>
  <c r="H96" i="301"/>
  <c r="H95" i="301"/>
  <c r="H94" i="301"/>
  <c r="H90" i="301" l="1"/>
  <c r="H83" i="301" l="1"/>
  <c r="H82" i="301"/>
  <c r="H81" i="301"/>
  <c r="H80" i="301"/>
  <c r="H79" i="301"/>
  <c r="J78" i="301"/>
  <c r="I78" i="301"/>
  <c r="G78" i="301"/>
  <c r="B78" i="301"/>
  <c r="H78" i="301" l="1"/>
  <c r="H51" i="301"/>
  <c r="H50" i="301"/>
  <c r="H49" i="301"/>
  <c r="B12" i="301" l="1"/>
  <c r="H156" i="301" l="1"/>
  <c r="H157" i="301"/>
  <c r="H158" i="301"/>
  <c r="H159" i="301"/>
  <c r="H160" i="301"/>
  <c r="H153" i="301"/>
  <c r="H147" i="301"/>
  <c r="H148" i="301"/>
  <c r="H149" i="301"/>
  <c r="H150" i="301"/>
  <c r="H132" i="301"/>
  <c r="H133" i="301"/>
  <c r="H134" i="301"/>
  <c r="H135" i="301"/>
  <c r="H136" i="301"/>
  <c r="H137" i="301"/>
  <c r="H126" i="301"/>
  <c r="H127" i="301"/>
  <c r="H128" i="301"/>
  <c r="H129" i="301"/>
  <c r="H121" i="301"/>
  <c r="H122" i="301"/>
  <c r="H112" i="301"/>
  <c r="H113" i="301"/>
  <c r="H114" i="301"/>
  <c r="H115" i="301"/>
  <c r="H116" i="301"/>
  <c r="H91" i="301"/>
  <c r="H92" i="301"/>
  <c r="H86" i="301"/>
  <c r="H76" i="301"/>
  <c r="H77" i="301"/>
  <c r="H73" i="301"/>
  <c r="H69" i="301"/>
  <c r="H70" i="301"/>
  <c r="H63" i="301"/>
  <c r="H64" i="301"/>
  <c r="H65" i="301"/>
  <c r="H66" i="301"/>
  <c r="H54" i="301"/>
  <c r="H55" i="301"/>
  <c r="H56" i="301"/>
  <c r="H57" i="301"/>
  <c r="H58" i="301"/>
  <c r="H46" i="301"/>
  <c r="H47" i="301"/>
  <c r="H39" i="301"/>
  <c r="H40" i="301"/>
  <c r="H41" i="301"/>
  <c r="H42" i="301"/>
  <c r="H43" i="301"/>
  <c r="H33" i="301"/>
  <c r="H34" i="301"/>
  <c r="H35" i="301"/>
  <c r="H36" i="301"/>
  <c r="H23" i="301"/>
  <c r="H18" i="301"/>
  <c r="H19" i="301"/>
  <c r="H20" i="301"/>
  <c r="H14" i="301"/>
  <c r="H15" i="301"/>
  <c r="H8" i="301"/>
  <c r="H9" i="301"/>
  <c r="H10" i="301"/>
  <c r="H11" i="301"/>
  <c r="H131" i="301"/>
  <c r="H146" i="301"/>
  <c r="I6" i="301"/>
  <c r="G52" i="301" l="1"/>
  <c r="J52" i="301"/>
  <c r="I52" i="301"/>
  <c r="H53" i="301"/>
  <c r="J145" i="301"/>
  <c r="I145" i="301"/>
  <c r="H145" i="301"/>
  <c r="H155" i="301" l="1"/>
  <c r="H154" i="301" s="1"/>
  <c r="J154" i="301"/>
  <c r="I154" i="301"/>
  <c r="G154" i="301"/>
  <c r="B154" i="301"/>
  <c r="H152" i="301"/>
  <c r="H151" i="301" s="1"/>
  <c r="J151" i="301"/>
  <c r="I151" i="301"/>
  <c r="G151" i="301"/>
  <c r="B151" i="301"/>
  <c r="J110" i="301"/>
  <c r="I110" i="301"/>
  <c r="G110" i="301"/>
  <c r="B110" i="301"/>
  <c r="B85" i="301"/>
  <c r="H75" i="301"/>
  <c r="H74" i="301" s="1"/>
  <c r="J74" i="301"/>
  <c r="I74" i="301"/>
  <c r="G74" i="301"/>
  <c r="B74" i="301"/>
  <c r="H72" i="301"/>
  <c r="H71" i="301" s="1"/>
  <c r="J71" i="301"/>
  <c r="I71" i="301"/>
  <c r="G71" i="301"/>
  <c r="B71" i="301"/>
  <c r="H68" i="301"/>
  <c r="H38" i="301"/>
  <c r="H7" i="301" l="1"/>
  <c r="H6" i="301" s="1"/>
  <c r="B48" i="301" l="1"/>
  <c r="G119" i="301" l="1"/>
  <c r="I48" i="301"/>
  <c r="J48" i="301"/>
  <c r="G48" i="301"/>
  <c r="G21" i="301"/>
  <c r="G16" i="301"/>
  <c r="G145" i="301"/>
  <c r="B145" i="301"/>
  <c r="J138" i="301"/>
  <c r="I138" i="301"/>
  <c r="G138" i="301"/>
  <c r="J130" i="301"/>
  <c r="I130" i="301"/>
  <c r="G130" i="301"/>
  <c r="H125" i="301"/>
  <c r="J124" i="301"/>
  <c r="I124" i="301"/>
  <c r="G124" i="301"/>
  <c r="H120" i="301"/>
  <c r="J119" i="301"/>
  <c r="I119" i="301"/>
  <c r="B138" i="301"/>
  <c r="B130" i="301"/>
  <c r="B124" i="301"/>
  <c r="B119" i="301"/>
  <c r="H111" i="301"/>
  <c r="H110" i="301" s="1"/>
  <c r="J103" i="301"/>
  <c r="I103" i="301"/>
  <c r="G103" i="301"/>
  <c r="H102" i="301"/>
  <c r="H101" i="301" s="1"/>
  <c r="J101" i="301"/>
  <c r="I101" i="301"/>
  <c r="G101" i="301"/>
  <c r="J93" i="301"/>
  <c r="I93" i="301"/>
  <c r="G93" i="301"/>
  <c r="J89" i="301"/>
  <c r="I89" i="301"/>
  <c r="G89" i="301"/>
  <c r="B103" i="301"/>
  <c r="B101" i="301"/>
  <c r="B93" i="301"/>
  <c r="B89" i="301"/>
  <c r="J67" i="301"/>
  <c r="I67" i="301"/>
  <c r="G67" i="301"/>
  <c r="H62" i="301"/>
  <c r="J61" i="301"/>
  <c r="I61" i="301"/>
  <c r="G61" i="301"/>
  <c r="B67" i="301"/>
  <c r="B61" i="301"/>
  <c r="H45" i="301"/>
  <c r="J44" i="301"/>
  <c r="I44" i="301"/>
  <c r="G44" i="301"/>
  <c r="J37" i="301"/>
  <c r="I37" i="301"/>
  <c r="G37" i="301"/>
  <c r="H32" i="301"/>
  <c r="J31" i="301"/>
  <c r="I31" i="301"/>
  <c r="G31" i="301"/>
  <c r="B52" i="301"/>
  <c r="B44" i="301"/>
  <c r="B37" i="301"/>
  <c r="B31" i="301"/>
  <c r="H22" i="301"/>
  <c r="J21" i="301"/>
  <c r="I21" i="301"/>
  <c r="H17" i="301"/>
  <c r="H16" i="301" s="1"/>
  <c r="J16" i="301"/>
  <c r="I16" i="301"/>
  <c r="H13" i="301"/>
  <c r="J12" i="301"/>
  <c r="I12" i="301"/>
  <c r="G12" i="301"/>
  <c r="J6" i="301"/>
  <c r="G6" i="301"/>
  <c r="H48" i="301" l="1"/>
  <c r="H119" i="301"/>
  <c r="H21" i="301"/>
  <c r="H37" i="301"/>
  <c r="H31" i="301"/>
  <c r="H61" i="301"/>
  <c r="H89" i="301"/>
  <c r="H103" i="301"/>
  <c r="H124" i="301"/>
  <c r="H130" i="301"/>
  <c r="H12" i="301"/>
  <c r="H44" i="301"/>
  <c r="H67" i="301"/>
  <c r="H93" i="301"/>
  <c r="H138" i="301"/>
  <c r="H52" i="301"/>
  <c r="H5" i="301" l="1"/>
  <c r="J5" i="301" l="1"/>
  <c r="G5" i="301"/>
  <c r="B21" i="301"/>
  <c r="B16" i="301"/>
  <c r="B6" i="301"/>
  <c r="B5" i="301" l="1"/>
  <c r="I5" i="301"/>
</calcChain>
</file>

<file path=xl/sharedStrings.xml><?xml version="1.0" encoding="utf-8"?>
<sst xmlns="http://schemas.openxmlformats.org/spreadsheetml/2006/main" count="702" uniqueCount="367">
  <si>
    <t>-</t>
  </si>
  <si>
    <t>다도해해상</t>
  </si>
  <si>
    <t>계</t>
  </si>
  <si>
    <t>계  룡  산</t>
  </si>
  <si>
    <t>속  리  산</t>
  </si>
  <si>
    <t>가  야  산</t>
  </si>
  <si>
    <t>덕  유  산</t>
  </si>
  <si>
    <t>오  대  산</t>
  </si>
  <si>
    <t>주  왕  산</t>
  </si>
  <si>
    <t>치  악  산</t>
  </si>
  <si>
    <t>월  악  산</t>
  </si>
  <si>
    <t>비고</t>
    <phoneticPr fontId="2" type="noConversion"/>
  </si>
  <si>
    <t>북  한  산</t>
  </si>
  <si>
    <t>소  백  산</t>
  </si>
  <si>
    <t>월  출  산</t>
  </si>
  <si>
    <t>설  악  산</t>
  </si>
  <si>
    <t>사무소별</t>
  </si>
  <si>
    <t>제주특별자치도</t>
  </si>
  <si>
    <t>소 유 자</t>
  </si>
  <si>
    <t>관 리 자</t>
  </si>
  <si>
    <t>환경부</t>
  </si>
  <si>
    <t>공  단</t>
  </si>
  <si>
    <t>×</t>
  </si>
  <si>
    <t>○</t>
  </si>
  <si>
    <t>전  북</t>
  </si>
  <si>
    <t>강원도</t>
  </si>
  <si>
    <t>성주군</t>
  </si>
  <si>
    <t>진도군</t>
  </si>
  <si>
    <t>산림청</t>
  </si>
  <si>
    <t>개  인</t>
  </si>
  <si>
    <t>(단위 : ㎡, 대)</t>
  </si>
  <si>
    <t>명    칭</t>
    <phoneticPr fontId="2" type="noConversion"/>
  </si>
  <si>
    <t>위    치</t>
    <phoneticPr fontId="2" type="noConversion"/>
  </si>
  <si>
    <t>면    적</t>
  </si>
  <si>
    <t>주차가능대수</t>
  </si>
  <si>
    <t>주차료징수</t>
    <phoneticPr fontId="2" type="noConversion"/>
  </si>
  <si>
    <t>대  형</t>
  </si>
  <si>
    <t>소  형</t>
  </si>
  <si>
    <t xml:space="preserve"> </t>
  </si>
  <si>
    <t>추      성      리</t>
  </si>
  <si>
    <t>정      령      치</t>
  </si>
  <si>
    <t>성      삼      재</t>
  </si>
  <si>
    <t>주차장명</t>
  </si>
  <si>
    <t>설치
년도</t>
    <phoneticPr fontId="2" type="noConversion"/>
  </si>
  <si>
    <t>위    치</t>
  </si>
  <si>
    <t>해      금      강</t>
  </si>
  <si>
    <t>학              동</t>
  </si>
  <si>
    <t>용   소    폭   포</t>
  </si>
  <si>
    <t>옥      녀      탕</t>
  </si>
  <si>
    <t>오              송</t>
  </si>
  <si>
    <t>어      리      목</t>
  </si>
  <si>
    <t>영              실</t>
  </si>
  <si>
    <t>성      판      악</t>
  </si>
  <si>
    <t>1100  고        지</t>
  </si>
  <si>
    <t>관      음      사</t>
  </si>
  <si>
    <t>돈      내      코</t>
  </si>
  <si>
    <t>내 장 산</t>
  </si>
  <si>
    <t>상      원      사</t>
  </si>
  <si>
    <t>동      피      골</t>
  </si>
  <si>
    <t>월      정      사</t>
  </si>
  <si>
    <t>진      고      개</t>
  </si>
  <si>
    <t>태안  해안</t>
  </si>
  <si>
    <t>학      암      포</t>
  </si>
  <si>
    <t>몽      산      포</t>
  </si>
  <si>
    <t>명   사   십    리</t>
  </si>
  <si>
    <t>구룡사</t>
  </si>
  <si>
    <t>미      륵      리</t>
  </si>
  <si>
    <t>억              수</t>
  </si>
  <si>
    <t>선              암</t>
  </si>
  <si>
    <t>정              릉</t>
  </si>
  <si>
    <t>북 한 산 성   제 1</t>
  </si>
  <si>
    <t>원도봉제2주차장</t>
  </si>
  <si>
    <t>원도봉제3주차장</t>
  </si>
  <si>
    <t>삼              가</t>
  </si>
  <si>
    <t>부              석</t>
  </si>
  <si>
    <t>계</t>
    <phoneticPr fontId="2" type="noConversion"/>
  </si>
  <si>
    <t>8. 주차장</t>
    <phoneticPr fontId="2" type="noConversion"/>
  </si>
  <si>
    <t>무 등 산</t>
  </si>
  <si>
    <t>원효사</t>
  </si>
  <si>
    <t>쌍  계  사  대  형</t>
  </si>
  <si>
    <t>쌍  계  사  소  형</t>
  </si>
  <si>
    <t>중      산      리</t>
  </si>
  <si>
    <t>경남 산청군 시천면 지리산대로 345 일원</t>
  </si>
  <si>
    <t xml:space="preserve">대      원      사   </t>
  </si>
  <si>
    <t>경남 산청군 삼장면 유평리 산 3-1</t>
  </si>
  <si>
    <t>경남 함양군 마천면 추성리 338-1 일원</t>
  </si>
  <si>
    <t>금   산   입   구</t>
  </si>
  <si>
    <t>환경부/사유</t>
  </si>
  <si>
    <t>초 양 도(사천지구)</t>
  </si>
  <si>
    <t>사천시</t>
  </si>
  <si>
    <t xml:space="preserve">달              아 </t>
  </si>
  <si>
    <t>석              개</t>
  </si>
  <si>
    <t>구      조      라</t>
  </si>
  <si>
    <t>선              유</t>
  </si>
  <si>
    <t>백      양     사</t>
  </si>
  <si>
    <t>가              인</t>
  </si>
  <si>
    <t>남              창</t>
  </si>
  <si>
    <t xml:space="preserve">전  남 </t>
  </si>
  <si>
    <t>치   인    우   회</t>
  </si>
  <si>
    <t>백      운      동</t>
  </si>
  <si>
    <t>구      천      동</t>
  </si>
  <si>
    <t>파              회</t>
  </si>
  <si>
    <t>적              상</t>
  </si>
  <si>
    <t xml:space="preserve">상              의      </t>
  </si>
  <si>
    <t>삼              봉</t>
  </si>
  <si>
    <t>구 계 등  지 킴 터</t>
  </si>
  <si>
    <t>구      계      등</t>
  </si>
  <si>
    <t>임              포</t>
  </si>
  <si>
    <t>팔              영</t>
  </si>
  <si>
    <t>고흥군</t>
  </si>
  <si>
    <t>신      육      리</t>
  </si>
  <si>
    <t>구    룡    제   1</t>
  </si>
  <si>
    <t>구    룡    제   2</t>
  </si>
  <si>
    <t>구    룡    제   3</t>
  </si>
  <si>
    <t>신              흥</t>
  </si>
  <si>
    <t>금              대</t>
  </si>
  <si>
    <t>제천시</t>
  </si>
  <si>
    <t>장      회      리</t>
  </si>
  <si>
    <t>충  북</t>
  </si>
  <si>
    <t>상      선      암</t>
  </si>
  <si>
    <t>도   선    광   장</t>
  </si>
  <si>
    <t xml:space="preserve">북 한 산 성   제 2   </t>
  </si>
  <si>
    <t>원도봉제1주차장</t>
  </si>
  <si>
    <t>의정부시</t>
  </si>
  <si>
    <t>송 추 제1주차장</t>
  </si>
  <si>
    <t>국해부
(서울고속도로)</t>
  </si>
  <si>
    <t>송 추 제2주차장</t>
  </si>
  <si>
    <t>환경부,국해부
(서울고속도로)</t>
  </si>
  <si>
    <t>희    방    제   1</t>
  </si>
  <si>
    <t>희    방    제   2</t>
  </si>
  <si>
    <t>희방제3 (집단시설)</t>
  </si>
  <si>
    <t>배              점</t>
  </si>
  <si>
    <t>영주시</t>
  </si>
  <si>
    <t>초              암</t>
  </si>
  <si>
    <t>천      황     사</t>
  </si>
  <si>
    <t xml:space="preserve">경      포     대  </t>
  </si>
  <si>
    <t>무      위     사</t>
  </si>
  <si>
    <t>무위사</t>
  </si>
  <si>
    <t>강진군</t>
  </si>
  <si>
    <t>도       갑     1</t>
  </si>
  <si>
    <t>도       갑     2</t>
  </si>
  <si>
    <t>도갑사</t>
  </si>
  <si>
    <t>천       황     2</t>
  </si>
  <si>
    <t>격             포</t>
  </si>
  <si>
    <t>내      변     산</t>
  </si>
  <si>
    <t>부안군</t>
  </si>
  <si>
    <t>개             암</t>
  </si>
  <si>
    <t>내      소     사</t>
  </si>
  <si>
    <t>연              화</t>
  </si>
  <si>
    <t>경남 통영시 산양읍 연화리 114-1</t>
  </si>
  <si>
    <t>제주 제주시 1100로 2070-61</t>
    <phoneticPr fontId="2" type="noConversion"/>
  </si>
  <si>
    <t>경북 영주시 풍기읍 죽령로 1720번길 50</t>
    <phoneticPr fontId="2" type="noConversion"/>
  </si>
  <si>
    <t>광주시</t>
    <phoneticPr fontId="2" type="noConversion"/>
  </si>
  <si>
    <t>-</t>
    <phoneticPr fontId="2" type="noConversion"/>
  </si>
  <si>
    <t>공  단</t>
    <phoneticPr fontId="2" type="noConversion"/>
  </si>
  <si>
    <t>경남 하동군 화개면 화개로 533-1 일원</t>
    <phoneticPr fontId="2" type="noConversion"/>
  </si>
  <si>
    <t>대전시</t>
    <phoneticPr fontId="2" type="noConversion"/>
  </si>
  <si>
    <t>복  곡  저  수 지</t>
  </si>
  <si>
    <t>경남 남해군 이동면 신전리 6-1</t>
  </si>
  <si>
    <t>금   산   분   소</t>
  </si>
  <si>
    <t>경남 남해군 이동면 신전리 산118-14 일원</t>
  </si>
  <si>
    <t>보  리  암  입 구</t>
  </si>
  <si>
    <t>경남 남해군 이동면 보리암로 586 일원</t>
  </si>
  <si>
    <t>전북 무주군 설천면 삼공리 411</t>
  </si>
  <si>
    <t>전북 무주군 설천면 삼공리 319-1 일원</t>
  </si>
  <si>
    <t>무주군</t>
  </si>
  <si>
    <t>황            골</t>
  </si>
  <si>
    <t>강원 원주시 소초면 흥양리 산 185-3</t>
  </si>
  <si>
    <t>원주시   임대후   무료개방</t>
  </si>
  <si>
    <t>경기 의정부시 망월로28번길 51-106</t>
  </si>
  <si>
    <t>경기 의정부시 호원동 산93-31</t>
  </si>
  <si>
    <t>개인</t>
  </si>
  <si>
    <t>경기 의정부시 망월로28번길 51-95 일원</t>
  </si>
  <si>
    <t>경기도 양주시 장흥면 울대리421-6 일원</t>
  </si>
  <si>
    <t>경기도 양주시 장흥면 울대리527 일원</t>
  </si>
  <si>
    <t>부안군 임대
-무상 운영</t>
  </si>
  <si>
    <t>환경부</t>
    <phoneticPr fontId="2" type="noConversion"/>
  </si>
  <si>
    <t>환경부</t>
    <phoneticPr fontId="2" type="noConversion"/>
  </si>
  <si>
    <t>공  단</t>
    <phoneticPr fontId="2" type="noConversion"/>
  </si>
  <si>
    <t>태백시</t>
    <phoneticPr fontId="2" type="noConversion"/>
  </si>
  <si>
    <t>×</t>
    <phoneticPr fontId="2" type="noConversion"/>
  </si>
  <si>
    <t>경남 하동군 화개면 삼신리 5-1 일원</t>
    <phoneticPr fontId="2" type="noConversion"/>
  </si>
  <si>
    <t>반              선</t>
    <phoneticPr fontId="2" type="noConversion"/>
  </si>
  <si>
    <t>전북 남원시 산내면 부운리 216-1 일원</t>
    <phoneticPr fontId="2" type="noConversion"/>
  </si>
  <si>
    <t>환경부,전북</t>
    <phoneticPr fontId="2" type="noConversion"/>
  </si>
  <si>
    <t xml:space="preserve"> </t>
    <phoneticPr fontId="2" type="noConversion"/>
  </si>
  <si>
    <t>달              궁</t>
    <phoneticPr fontId="2" type="noConversion"/>
  </si>
  <si>
    <t>전북 남원시 산내면 달궁 402 일원</t>
    <phoneticPr fontId="2" type="noConversion"/>
  </si>
  <si>
    <t>전북 남원시 산내면 정령치로 1523</t>
    <phoneticPr fontId="2" type="noConversion"/>
  </si>
  <si>
    <t>화      엄      사</t>
    <phoneticPr fontId="2" type="noConversion"/>
  </si>
  <si>
    <t>전남 구례군 마산면 화엄사로 372</t>
    <phoneticPr fontId="2" type="noConversion"/>
  </si>
  <si>
    <t>피      아      골</t>
    <phoneticPr fontId="2" type="noConversion"/>
  </si>
  <si>
    <t>전남 구례군 토지면 내동리 970 일원</t>
    <phoneticPr fontId="2" type="noConversion"/>
  </si>
  <si>
    <t>연      곡      사</t>
    <phoneticPr fontId="2" type="noConversion"/>
  </si>
  <si>
    <t>전남 구례군 토지면 내동리 1001-2 일원</t>
    <phoneticPr fontId="2" type="noConversion"/>
  </si>
  <si>
    <t>연곡사</t>
    <phoneticPr fontId="2" type="noConversion"/>
  </si>
  <si>
    <t>경     주</t>
    <phoneticPr fontId="2" type="noConversion"/>
  </si>
  <si>
    <t>석      굴      암</t>
    <phoneticPr fontId="2" type="noConversion"/>
  </si>
  <si>
    <t>경북 경주시 진형동 973-8</t>
    <phoneticPr fontId="2" type="noConversion"/>
  </si>
  <si>
    <t>경주시</t>
    <phoneticPr fontId="2" type="noConversion"/>
  </si>
  <si>
    <t>기      림      사</t>
    <phoneticPr fontId="2" type="noConversion"/>
  </si>
  <si>
    <t>경북 경주시 양북면 호암리 428-1</t>
    <phoneticPr fontId="2" type="noConversion"/>
  </si>
  <si>
    <t>사  찰</t>
    <phoneticPr fontId="2" type="noConversion"/>
  </si>
  <si>
    <t>수  통  골   제  1</t>
    <phoneticPr fontId="2" type="noConversion"/>
  </si>
  <si>
    <t>대전광역시 유성구 계산동 354-1 일원</t>
    <phoneticPr fontId="2" type="noConversion"/>
  </si>
  <si>
    <t>수  통  골   제  2</t>
    <phoneticPr fontId="2" type="noConversion"/>
  </si>
  <si>
    <t>대전광역시 유성구 덕명동 475-9 일원</t>
    <phoneticPr fontId="2" type="noConversion"/>
  </si>
  <si>
    <t>갑              사</t>
    <phoneticPr fontId="2" type="noConversion"/>
  </si>
  <si>
    <t>충남 공주시 계룡면 중장리 138 일원</t>
    <phoneticPr fontId="2" type="noConversion"/>
  </si>
  <si>
    <t>설치
년도</t>
    <phoneticPr fontId="2" type="noConversion"/>
  </si>
  <si>
    <t>비고</t>
    <phoneticPr fontId="2" type="noConversion"/>
  </si>
  <si>
    <t>한려  해상</t>
    <phoneticPr fontId="2" type="noConversion"/>
  </si>
  <si>
    <t>경남 남해군 상주면 상주리 산 261-22 일원</t>
    <phoneticPr fontId="2" type="noConversion"/>
  </si>
  <si>
    <t>경남 사천시 늑도동 476-2 일원</t>
    <phoneticPr fontId="2" type="noConversion"/>
  </si>
  <si>
    <t>한려  동부</t>
    <phoneticPr fontId="2" type="noConversion"/>
  </si>
  <si>
    <t>경남 거제시 동부면 거제대로 955</t>
    <phoneticPr fontId="2" type="noConversion"/>
  </si>
  <si>
    <t>경남 거제시 일운면 구조라리 503-3</t>
    <phoneticPr fontId="2" type="noConversion"/>
  </si>
  <si>
    <t>강원 양양군 서면 약수길 45</t>
    <phoneticPr fontId="2" type="noConversion"/>
  </si>
  <si>
    <t>강원 인제군 북면 한계리 119-1</t>
    <phoneticPr fontId="2" type="noConversion"/>
  </si>
  <si>
    <t>충북 괴산군 청천면 선유동1길 11</t>
    <phoneticPr fontId="2" type="noConversion"/>
  </si>
  <si>
    <t>경북 상주시 화북면 장암리 산 33-3</t>
    <phoneticPr fontId="2" type="noConversion"/>
  </si>
  <si>
    <t>한  라  산</t>
    <phoneticPr fontId="2" type="noConversion"/>
  </si>
  <si>
    <t>제주특별자치도</t>
    <phoneticPr fontId="2" type="noConversion"/>
  </si>
  <si>
    <t>제주 서귀포시 영실로 246</t>
    <phoneticPr fontId="2" type="noConversion"/>
  </si>
  <si>
    <t>제주 서귀포시 1100로 1555</t>
    <phoneticPr fontId="2" type="noConversion"/>
  </si>
  <si>
    <t>제주 제주시 조천읍 516로 1865</t>
    <phoneticPr fontId="2" type="noConversion"/>
  </si>
  <si>
    <t>제주 제주시 산록북로 588</t>
    <phoneticPr fontId="2" type="noConversion"/>
  </si>
  <si>
    <t>제주 서귀포시 상호동 산1-1</t>
    <phoneticPr fontId="2" type="noConversion"/>
  </si>
  <si>
    <t>설치
년도</t>
    <phoneticPr fontId="2" type="noConversion"/>
  </si>
  <si>
    <t>비고</t>
    <phoneticPr fontId="2" type="noConversion"/>
  </si>
  <si>
    <t>내  장  주  차  장</t>
    <phoneticPr fontId="2" type="noConversion"/>
  </si>
  <si>
    <t>전북 정읍시 내장호반로 536</t>
    <phoneticPr fontId="2" type="noConversion"/>
  </si>
  <si>
    <t>봉  룡  주  차  장</t>
    <phoneticPr fontId="2" type="noConversion"/>
  </si>
  <si>
    <t>전북 정읍시 내장산로 862</t>
    <phoneticPr fontId="2" type="noConversion"/>
  </si>
  <si>
    <t>야영장  주  차  장</t>
    <phoneticPr fontId="2" type="noConversion"/>
  </si>
  <si>
    <t>전북 정읍시 내장산로 836</t>
    <phoneticPr fontId="2" type="noConversion"/>
  </si>
  <si>
    <t>내      장      호</t>
    <phoneticPr fontId="2" type="noConversion"/>
  </si>
  <si>
    <t>환경부,정읍시</t>
    <phoneticPr fontId="2" type="noConversion"/>
  </si>
  <si>
    <t>추              령</t>
    <phoneticPr fontId="2" type="noConversion"/>
  </si>
  <si>
    <t>전북 순창군 복흥면 서마리 727-1</t>
    <phoneticPr fontId="2" type="noConversion"/>
  </si>
  <si>
    <t>내장산백암</t>
    <phoneticPr fontId="2" type="noConversion"/>
  </si>
  <si>
    <t>○</t>
    <phoneticPr fontId="2" type="noConversion"/>
  </si>
  <si>
    <t>경북 성주군 수륜면 가야산식물원길 17</t>
    <phoneticPr fontId="2" type="noConversion"/>
  </si>
  <si>
    <t>전북 무주군 설천면 북창리 산119-5</t>
    <phoneticPr fontId="2" type="noConversion"/>
  </si>
  <si>
    <t>강원 평창군 대관령면 진고개로 1260-6</t>
    <phoneticPr fontId="2" type="noConversion"/>
  </si>
  <si>
    <t>경북 청송군 부동면 상의리 300</t>
    <phoneticPr fontId="2" type="noConversion"/>
  </si>
  <si>
    <t>전남 고흥군 점암면 성기리 능가로 292</t>
    <phoneticPr fontId="2" type="noConversion"/>
  </si>
  <si>
    <t>다도해서부</t>
    <phoneticPr fontId="2" type="noConversion"/>
  </si>
  <si>
    <t>전남 진도군 조도면 신육리 234</t>
    <phoneticPr fontId="2" type="noConversion"/>
  </si>
  <si>
    <t>진도군</t>
    <phoneticPr fontId="2" type="noConversion"/>
  </si>
  <si>
    <t>강원 원주시 소초면 학곡리 866-1</t>
    <phoneticPr fontId="2" type="noConversion"/>
  </si>
  <si>
    <t>강원 원주시 소초면 검엉터길 7-16</t>
    <phoneticPr fontId="2" type="noConversion"/>
  </si>
  <si>
    <t>강원 원주시 소초면 구룡사로 426</t>
    <phoneticPr fontId="2" type="noConversion"/>
  </si>
  <si>
    <t>강원 원주시 판부면 영원산성길 122</t>
    <phoneticPr fontId="2" type="noConversion"/>
  </si>
  <si>
    <t>충북 충주시 수안보면 미륵리 203</t>
    <phoneticPr fontId="2" type="noConversion"/>
  </si>
  <si>
    <t>충북 제천시 덕산면 월악산로 913</t>
    <phoneticPr fontId="2" type="noConversion"/>
  </si>
  <si>
    <t>공  단</t>
    <phoneticPr fontId="2" type="noConversion"/>
  </si>
  <si>
    <t xml:space="preserve">충북 단양군 단성면 대잠리 563  </t>
    <phoneticPr fontId="2" type="noConversion"/>
  </si>
  <si>
    <t>충북 단양군 단성면 장회리 14-2</t>
    <phoneticPr fontId="2" type="noConversion"/>
  </si>
  <si>
    <t>충  북</t>
    <phoneticPr fontId="2" type="noConversion"/>
  </si>
  <si>
    <t>충복 단양군 단성면 가산리 777</t>
    <phoneticPr fontId="2" type="noConversion"/>
  </si>
  <si>
    <t>서울 강북구 삼양로 173길 462</t>
    <phoneticPr fontId="2" type="noConversion"/>
  </si>
  <si>
    <t>서울 성북구 보국문로 262</t>
    <phoneticPr fontId="2" type="noConversion"/>
  </si>
  <si>
    <t>서울 은평구 진관내동 120-1(현 진광동280)</t>
    <phoneticPr fontId="2" type="noConversion"/>
  </si>
  <si>
    <t>서울 은평구 진관내동 93-9(현 진관동278)</t>
    <phoneticPr fontId="2" type="noConversion"/>
  </si>
  <si>
    <t>북한산도봉</t>
    <phoneticPr fontId="2" type="noConversion"/>
  </si>
  <si>
    <t>전남 영암군 영암읍 개신리 484-44 일원</t>
    <phoneticPr fontId="2" type="noConversion"/>
  </si>
  <si>
    <t>전남 강진군 성전면 월남리 1170-2</t>
    <phoneticPr fontId="2" type="noConversion"/>
  </si>
  <si>
    <t>전남 강진군 성전면 월하리 1172-4 일원</t>
    <phoneticPr fontId="2" type="noConversion"/>
  </si>
  <si>
    <t>전남 영암군 군서면 도갑리 산49-21</t>
    <phoneticPr fontId="2" type="noConversion"/>
  </si>
  <si>
    <t>전남 영안군 군서면 도갑리 산49-8 일원</t>
    <phoneticPr fontId="2" type="noConversion"/>
  </si>
  <si>
    <t>전남 영암군 영암읍 개신리 484-41 일원</t>
    <phoneticPr fontId="2" type="noConversion"/>
  </si>
  <si>
    <t>변산  반도</t>
    <phoneticPr fontId="2" type="noConversion"/>
  </si>
  <si>
    <t>남      여     치</t>
    <phoneticPr fontId="2" type="noConversion"/>
  </si>
  <si>
    <t>전북 부안군 변산면 내변산로 232 일원</t>
    <phoneticPr fontId="2" type="noConversion"/>
  </si>
  <si>
    <t>증심사1</t>
    <phoneticPr fontId="2" type="noConversion"/>
  </si>
  <si>
    <t>광주광역시 동구 운림동 423번지 일원</t>
    <phoneticPr fontId="7" type="noConversion"/>
  </si>
  <si>
    <t>원      효     사</t>
    <phoneticPr fontId="2" type="noConversion"/>
  </si>
  <si>
    <t>광주광역시 북구 무등로 1550</t>
    <phoneticPr fontId="2" type="noConversion"/>
  </si>
  <si>
    <t>태 백 산</t>
    <phoneticPr fontId="2" type="noConversion"/>
  </si>
  <si>
    <t>당골1</t>
    <phoneticPr fontId="2" type="noConversion"/>
  </si>
  <si>
    <t>강원도 태백시 소도동 236</t>
    <phoneticPr fontId="2" type="noConversion"/>
  </si>
  <si>
    <t>강원도</t>
    <phoneticPr fontId="2" type="noConversion"/>
  </si>
  <si>
    <t>당골2</t>
    <phoneticPr fontId="2" type="noConversion"/>
  </si>
  <si>
    <t>강원도 태백시 소도동 331-2</t>
    <phoneticPr fontId="2" type="noConversion"/>
  </si>
  <si>
    <t>당골3</t>
    <phoneticPr fontId="2" type="noConversion"/>
  </si>
  <si>
    <t>강원도 태백시 소도동 322-2</t>
    <phoneticPr fontId="2" type="noConversion"/>
  </si>
  <si>
    <t>당골4</t>
    <phoneticPr fontId="2" type="noConversion"/>
  </si>
  <si>
    <t>강원도 태백시 소도동 322 외5필지</t>
    <phoneticPr fontId="2" type="noConversion"/>
  </si>
  <si>
    <t>강원도/태백시</t>
    <phoneticPr fontId="2" type="noConversion"/>
  </si>
  <si>
    <t>유일사</t>
    <phoneticPr fontId="2" type="noConversion"/>
  </si>
  <si>
    <t>강원도 태백시 혈동 260-68 외3필지</t>
    <phoneticPr fontId="2" type="noConversion"/>
  </si>
  <si>
    <t>백단사</t>
    <phoneticPr fontId="2" type="noConversion"/>
  </si>
  <si>
    <t>화             북</t>
  </si>
  <si>
    <t>경북 상주시 화북면 장암리 1006</t>
  </si>
  <si>
    <t>전북 정읍시 내장동 169-1</t>
    <phoneticPr fontId="2" type="noConversion"/>
  </si>
  <si>
    <t>경남 합천군 가야면 치인리 산16-1</t>
  </si>
  <si>
    <t>사  찰</t>
  </si>
  <si>
    <t>귀      둔      리</t>
  </si>
  <si>
    <t>강원 인제군 인제읍 귀둔리 산242-18임</t>
  </si>
  <si>
    <t>공단</t>
  </si>
  <si>
    <t>전남 구례군 산동면 심원길 53-9</t>
    <phoneticPr fontId="2" type="noConversion"/>
  </si>
  <si>
    <t>무주군</t>
    <phoneticPr fontId="2" type="noConversion"/>
  </si>
  <si>
    <t>강원 평창군 진부면 동산리 산 1</t>
    <phoneticPr fontId="2" type="noConversion"/>
  </si>
  <si>
    <t>강원 평창군 진부면 동산리 산 1</t>
  </si>
  <si>
    <t>경남 통영시 산양면 연화리 산 7-1</t>
    <phoneticPr fontId="2" type="noConversion"/>
  </si>
  <si>
    <t>경남 거제시 남부면 갈곶리 72-3</t>
    <phoneticPr fontId="2" type="noConversion"/>
  </si>
  <si>
    <t>경남 거제시 남부면 갈곶리 89</t>
    <phoneticPr fontId="2" type="noConversion"/>
  </si>
  <si>
    <t>전남 장성군 북하면 약수리 299-1 일원</t>
    <phoneticPr fontId="2" type="noConversion"/>
  </si>
  <si>
    <t>전남 장성군 북하면 약수리 146</t>
    <phoneticPr fontId="2" type="noConversion"/>
  </si>
  <si>
    <t>○</t>
    <phoneticPr fontId="2" type="noConversion"/>
  </si>
  <si>
    <t>전남 장성군 북하면 신성리 426-1</t>
    <phoneticPr fontId="2" type="noConversion"/>
  </si>
  <si>
    <t>성주군</t>
    <phoneticPr fontId="2" type="noConversion"/>
  </si>
  <si>
    <t>충남 태안군 원북면 방갈리 515-194 일원</t>
    <phoneticPr fontId="2" type="noConversion"/>
  </si>
  <si>
    <t>충남 태안군 남면 신장리 357-1 일원</t>
    <phoneticPr fontId="2" type="noConversion"/>
  </si>
  <si>
    <t>여름한시임대
(몽산포번영회)</t>
    <phoneticPr fontId="2" type="noConversion"/>
  </si>
  <si>
    <t>충남 태안군 안면읍 삼봉길 195 일원</t>
    <phoneticPr fontId="2" type="noConversion"/>
  </si>
  <si>
    <t>충북 제천시 수산면 계란리 산4-3</t>
    <phoneticPr fontId="2" type="noConversion"/>
  </si>
  <si>
    <t>환경부</t>
    <phoneticPr fontId="2" type="noConversion"/>
  </si>
  <si>
    <t>공  단</t>
    <phoneticPr fontId="2" type="noConversion"/>
  </si>
  <si>
    <t>○</t>
    <phoneticPr fontId="2" type="noConversion"/>
  </si>
  <si>
    <t>강원도 태백시 혈동 55-5 외4필지</t>
    <phoneticPr fontId="2" type="noConversion"/>
  </si>
  <si>
    <t>경북 영주시 풍기읍 죽령로 1720변길 278</t>
    <phoneticPr fontId="2" type="noConversion"/>
  </si>
  <si>
    <t>경북 영주시 풍기읍 수철리 322-1</t>
    <phoneticPr fontId="2" type="noConversion"/>
  </si>
  <si>
    <t>경북 영주시 풍기읍 삼가로 476</t>
    <phoneticPr fontId="2" type="noConversion"/>
  </si>
  <si>
    <t>경북 영주시 순흥면 배점리 201-1</t>
    <phoneticPr fontId="2" type="noConversion"/>
  </si>
  <si>
    <t>경북 영주시 부석면 북지리 300</t>
    <phoneticPr fontId="2" type="noConversion"/>
  </si>
  <si>
    <t>경북 영주시 순흥면 죽계로315번길 286</t>
    <phoneticPr fontId="2" type="noConversion"/>
  </si>
  <si>
    <t>전북 부안군 변산면 격포리 282-21</t>
    <phoneticPr fontId="2" type="noConversion"/>
  </si>
  <si>
    <t>전북 부안군 변산면 중계리 617-5 일원</t>
    <phoneticPr fontId="2" type="noConversion"/>
  </si>
  <si>
    <t>전북 부안군 상서면 감교리 725-2 일원</t>
    <phoneticPr fontId="2" type="noConversion"/>
  </si>
  <si>
    <t>부안군</t>
    <phoneticPr fontId="2" type="noConversion"/>
  </si>
  <si>
    <t>전북 부안군 진서면 석포리 251-5</t>
    <phoneticPr fontId="2" type="noConversion"/>
  </si>
  <si>
    <t>지리산전북</t>
    <phoneticPr fontId="2" type="noConversion"/>
  </si>
  <si>
    <t>지리산전남</t>
    <phoneticPr fontId="2" type="noConversion"/>
  </si>
  <si>
    <t>지리산경남</t>
    <phoneticPr fontId="2" type="noConversion"/>
  </si>
  <si>
    <t>×</t>
    <phoneticPr fontId="2" type="noConversion"/>
  </si>
  <si>
    <t>주차료폐지</t>
    <phoneticPr fontId="2" type="noConversion"/>
  </si>
  <si>
    <t>환경부, 국공유지,
 백양사</t>
    <phoneticPr fontId="2" type="noConversion"/>
  </si>
  <si>
    <t>공  단</t>
    <phoneticPr fontId="2" type="noConversion"/>
  </si>
  <si>
    <t>소      금      강1</t>
    <phoneticPr fontId="2" type="noConversion"/>
  </si>
  <si>
    <t xml:space="preserve">강원 강릉시 연곡면 삼산리 105-1 </t>
    <phoneticPr fontId="2" type="noConversion"/>
  </si>
  <si>
    <t>개  인</t>
    <phoneticPr fontId="2" type="noConversion"/>
  </si>
  <si>
    <t>소      금      강2</t>
    <phoneticPr fontId="2" type="noConversion"/>
  </si>
  <si>
    <t>강원 강릉시 연곡면 삼산리 67-2</t>
    <phoneticPr fontId="2" type="noConversion"/>
  </si>
  <si>
    <t>전남 완도군 완도읍 정도리 118 일원</t>
    <phoneticPr fontId="2" type="noConversion"/>
  </si>
  <si>
    <t>공  단</t>
    <phoneticPr fontId="2" type="noConversion"/>
  </si>
  <si>
    <t>전남 완도군 완도읍 구계등길 40</t>
    <phoneticPr fontId="2" type="noConversion"/>
  </si>
  <si>
    <t>전남 완도군 신지면 명사십리길 85-109 일원</t>
    <phoneticPr fontId="2" type="noConversion"/>
  </si>
  <si>
    <t>전남 여수시 돌산읍 향일암로 164</t>
    <phoneticPr fontId="2" type="noConversion"/>
  </si>
  <si>
    <t>공  단</t>
    <phoneticPr fontId="2" type="noConversion"/>
  </si>
  <si>
    <t>신              금</t>
    <phoneticPr fontId="2" type="noConversion"/>
  </si>
  <si>
    <t>전남 고흥군 봉래면 신금리 763-4</t>
    <phoneticPr fontId="2" type="noConversion"/>
  </si>
  <si>
    <t>팔 영 산  야 영 장</t>
    <phoneticPr fontId="2" type="noConversion"/>
  </si>
  <si>
    <t>전남 고흥군 점암면 성기리 322-2 일원</t>
    <phoneticPr fontId="2" type="noConversion"/>
  </si>
  <si>
    <t>환경부</t>
    <phoneticPr fontId="2" type="noConversion"/>
  </si>
  <si>
    <t>공  단</t>
    <phoneticPr fontId="2" type="noConversion"/>
  </si>
  <si>
    <t>강원 원주시 소초면 무쇠점2길 44</t>
    <phoneticPr fontId="2" type="noConversion"/>
  </si>
  <si>
    <t>구룡사</t>
    <phoneticPr fontId="2" type="noConversion"/>
  </si>
  <si>
    <t xml:space="preserve">    </t>
    <phoneticPr fontId="2" type="noConversion"/>
  </si>
  <si>
    <t>직영</t>
    <phoneticPr fontId="2" type="noConversion"/>
  </si>
  <si>
    <t>이주단지 조성으로 축소</t>
    <phoneticPr fontId="2" type="noConversion"/>
  </si>
  <si>
    <t xml:space="preserve">상              신 </t>
    <phoneticPr fontId="2" type="noConversion"/>
  </si>
  <si>
    <t>충남 공주시 반포면 상신리 210 일원</t>
    <phoneticPr fontId="2" type="noConversion"/>
  </si>
  <si>
    <t>공주시</t>
    <phoneticPr fontId="2" type="noConversion"/>
  </si>
  <si>
    <t>공 단</t>
    <phoneticPr fontId="2" type="noConversion"/>
  </si>
  <si>
    <r>
      <t xml:space="preserve">옥 순 봉 </t>
    </r>
    <r>
      <rPr>
        <sz val="11"/>
        <color theme="1"/>
        <rFont val="한양해서"/>
        <family val="1"/>
        <charset val="129"/>
      </rPr>
      <t>·</t>
    </r>
    <r>
      <rPr>
        <sz val="11"/>
        <color theme="1"/>
        <rFont val="굴림체"/>
        <family val="3"/>
        <charset val="129"/>
      </rPr>
      <t xml:space="preserve"> 구 담 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</si>
</sst>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82" formatCode="_ * #,##0_ ;_ * \-#,##0_ ;_ * &quot;-&quot;_ ;_ @_ "/>
    <numFmt numFmtId="183" formatCode="_ * #,##0.00_ ;_ * \-#,##0.00_ ;_ * &quot;-&quot;??_ ;_ @_ "/>
    <numFmt numFmtId="186" formatCode="#,##0_ "/>
    <numFmt numFmtId="187" formatCode="General&quot;개소&quot;"/>
    <numFmt numFmtId="188" formatCode="#,##0_);[Red]\(#,##0\)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9"/>
      <name val="돋움"/>
      <family val="3"/>
      <charset val="129"/>
    </font>
    <font>
      <sz val="10"/>
      <name val="Arial"/>
      <family val="2"/>
    </font>
    <font>
      <b/>
      <sz val="13"/>
      <name val="½Å¸í ½Å¹®¸íÁ¶"/>
      <family val="3"/>
      <charset val="129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4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4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한양해서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8" fillId="0" borderId="0"/>
    <xf numFmtId="41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9" fillId="0" borderId="10" xfId="0" applyFont="1" applyFill="1" applyBorder="1" applyAlignment="1">
      <alignment horizontal="right"/>
    </xf>
    <xf numFmtId="0" fontId="0" fillId="0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41" fontId="0" fillId="0" borderId="0" xfId="12" applyFont="1" applyFill="1" applyAlignment="1"/>
    <xf numFmtId="0" fontId="3" fillId="0" borderId="4" xfId="0" applyFont="1" applyFill="1" applyBorder="1" applyAlignment="1">
      <alignment horizontal="center" vertical="center" wrapText="1"/>
    </xf>
    <xf numFmtId="188" fontId="10" fillId="0" borderId="9" xfId="0" applyNumberFormat="1" applyFont="1" applyFill="1" applyBorder="1" applyAlignment="1">
      <alignment horizontal="right" vertical="center"/>
    </xf>
    <xf numFmtId="188" fontId="10" fillId="0" borderId="7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 wrapText="1"/>
    </xf>
    <xf numFmtId="187" fontId="13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86" fontId="13" fillId="0" borderId="3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187" fontId="13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center" vertical="center" wrapText="1"/>
    </xf>
    <xf numFmtId="186" fontId="13" fillId="0" borderId="11" xfId="0" applyNumberFormat="1" applyFont="1" applyFill="1" applyBorder="1" applyAlignment="1">
      <alignment horizontal="right" vertical="center"/>
    </xf>
    <xf numFmtId="186" fontId="13" fillId="0" borderId="8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186" fontId="10" fillId="0" borderId="9" xfId="0" applyNumberFormat="1" applyFont="1" applyFill="1" applyBorder="1" applyAlignment="1">
      <alignment horizontal="right" vertical="center"/>
    </xf>
    <xf numFmtId="186" fontId="10" fillId="0" borderId="7" xfId="0" applyNumberFormat="1" applyFont="1" applyFill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187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86" fontId="13" fillId="0" borderId="9" xfId="0" applyNumberFormat="1" applyFont="1" applyFill="1" applyBorder="1" applyAlignment="1">
      <alignment horizontal="right" vertical="center"/>
    </xf>
    <xf numFmtId="186" fontId="13" fillId="0" borderId="7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0" xfId="0" applyFont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186" fontId="10" fillId="0" borderId="5" xfId="0" applyNumberFormat="1" applyFont="1" applyFill="1" applyBorder="1" applyAlignment="1">
      <alignment horizontal="right" vertical="center"/>
    </xf>
    <xf numFmtId="186" fontId="10" fillId="0" borderId="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88" fontId="10" fillId="0" borderId="8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87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186" fontId="10" fillId="0" borderId="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186" fontId="15" fillId="0" borderId="9" xfId="0" applyNumberFormat="1" applyFont="1" applyFill="1" applyBorder="1" applyAlignment="1">
      <alignment horizontal="right" vertical="center"/>
    </xf>
    <xf numFmtId="0" fontId="10" fillId="0" borderId="7" xfId="0" applyFont="1" applyFill="1" applyBorder="1"/>
    <xf numFmtId="0" fontId="10" fillId="0" borderId="7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 wrapText="1"/>
    </xf>
    <xf numFmtId="186" fontId="10" fillId="0" borderId="10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87" fontId="13" fillId="2" borderId="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 wrapText="1"/>
    </xf>
    <xf numFmtId="188" fontId="13" fillId="2" borderId="9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justify" vertical="center" wrapText="1"/>
    </xf>
    <xf numFmtId="188" fontId="10" fillId="2" borderId="9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41" fontId="10" fillId="2" borderId="9" xfId="0" quotePrefix="1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188" fontId="13" fillId="0" borderId="7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 wrapText="1"/>
    </xf>
    <xf numFmtId="188" fontId="13" fillId="0" borderId="9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188" fontId="10" fillId="0" borderId="6" xfId="0" applyNumberFormat="1" applyFont="1" applyFill="1" applyBorder="1" applyAlignment="1">
      <alignment horizontal="right" vertical="center"/>
    </xf>
    <xf numFmtId="41" fontId="10" fillId="0" borderId="7" xfId="8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justify" vertical="center" wrapText="1"/>
    </xf>
    <xf numFmtId="0" fontId="10" fillId="0" borderId="7" xfId="0" quotePrefix="1" applyFont="1" applyFill="1" applyBorder="1" applyAlignment="1">
      <alignment horizontal="center" wrapText="1"/>
    </xf>
    <xf numFmtId="41" fontId="10" fillId="0" borderId="7" xfId="12" applyFont="1" applyFill="1" applyBorder="1" applyAlignment="1">
      <alignment horizontal="right" vertical="center"/>
    </xf>
    <xf numFmtId="41" fontId="13" fillId="0" borderId="7" xfId="12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88" fontId="10" fillId="0" borderId="5" xfId="0" applyNumberFormat="1" applyFont="1" applyFill="1" applyBorder="1" applyAlignment="1">
      <alignment horizontal="right" vertical="center"/>
    </xf>
    <xf numFmtId="41" fontId="10" fillId="0" borderId="5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188" fontId="13" fillId="0" borderId="11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188" fontId="10" fillId="0" borderId="0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 wrapText="1"/>
    </xf>
    <xf numFmtId="41" fontId="10" fillId="0" borderId="9" xfId="12" applyFont="1" applyFill="1" applyBorder="1" applyAlignment="1">
      <alignment horizontal="right" vertical="center"/>
    </xf>
    <xf numFmtId="187" fontId="10" fillId="0" borderId="7" xfId="0" applyNumberFormat="1" applyFont="1" applyFill="1" applyBorder="1" applyAlignment="1">
      <alignment horizontal="distributed" vertical="center" wrapText="1" indent="1"/>
    </xf>
    <xf numFmtId="0" fontId="10" fillId="0" borderId="7" xfId="0" applyFont="1" applyBorder="1" applyAlignment="1">
      <alignment vertical="center"/>
    </xf>
    <xf numFmtId="0" fontId="10" fillId="0" borderId="7" xfId="0" applyFont="1" applyFill="1" applyBorder="1" applyAlignment="1">
      <alignment horizontal="distributed" vertical="center" wrapText="1" indent="1"/>
    </xf>
    <xf numFmtId="0" fontId="10" fillId="0" borderId="6" xfId="0" applyFont="1" applyFill="1" applyBorder="1" applyAlignment="1">
      <alignment horizontal="distributed" vertical="center" wrapText="1" indent="1"/>
    </xf>
    <xf numFmtId="188" fontId="10" fillId="0" borderId="10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 wrapText="1"/>
    </xf>
  </cellXfs>
  <cellStyles count="28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" xfId="12" builtinId="6"/>
    <cellStyle name="쉼표 [0] 2" xfId="8"/>
    <cellStyle name="쉼표 [0] 2 2" xfId="13"/>
    <cellStyle name="쉼표 [0] 2 2 2" xfId="18"/>
    <cellStyle name="쉼표 [0] 2 2 3" xfId="24"/>
    <cellStyle name="쉼표 [0] 2 3" xfId="15"/>
    <cellStyle name="쉼표 [0] 2 3 2" xfId="20"/>
    <cellStyle name="쉼표 [0] 2 3 3" xfId="26"/>
    <cellStyle name="쉼표 [0] 2 4" xfId="17"/>
    <cellStyle name="쉼표 [0] 2 5" xfId="22"/>
    <cellStyle name="쉼표 [0] 3" xfId="14"/>
    <cellStyle name="쉼표 [0] 3 2" xfId="19"/>
    <cellStyle name="쉼표 [0] 3 3" xfId="25"/>
    <cellStyle name="쉼표 [0] 4" xfId="16"/>
    <cellStyle name="쉼표 [0] 4 2" xfId="21"/>
    <cellStyle name="쉼표 [0] 4 3" xfId="27"/>
    <cellStyle name="쉼표 [0] 5" xfId="23"/>
    <cellStyle name="콤마 [0]_@담보1" xfId="9"/>
    <cellStyle name="콤마_@담보1" xfId="10"/>
    <cellStyle name="표준" xfId="0" builtinId="0"/>
    <cellStyle name="표준 2" xfId="11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B050"/>
  </sheetPr>
  <dimension ref="A1:L168"/>
  <sheetViews>
    <sheetView tabSelected="1" view="pageBreakPreview" zoomScale="70" zoomScaleSheetLayoutView="70" workbookViewId="0">
      <pane xSplit="2" ySplit="5" topLeftCell="C6" activePane="bottomRight" state="frozen"/>
      <selection activeCell="M33" sqref="M33"/>
      <selection pane="topRight" activeCell="M33" sqref="M33"/>
      <selection pane="bottomLeft" activeCell="M33" sqref="M33"/>
      <selection pane="bottomRight" activeCell="D34" sqref="D34"/>
    </sheetView>
  </sheetViews>
  <sheetFormatPr defaultRowHeight="13.5"/>
  <cols>
    <col min="1" max="1" width="11.77734375" style="4" customWidth="1"/>
    <col min="2" max="2" width="20" style="4" customWidth="1"/>
    <col min="3" max="3" width="6.33203125" style="4" customWidth="1"/>
    <col min="4" max="4" width="36.33203125" style="4" customWidth="1"/>
    <col min="5" max="5" width="14.44140625" style="4" customWidth="1"/>
    <col min="6" max="6" width="13.109375" style="4" customWidth="1"/>
    <col min="7" max="7" width="14.77734375" style="4" bestFit="1" customWidth="1"/>
    <col min="8" max="8" width="13.6640625" style="4" bestFit="1" customWidth="1"/>
    <col min="9" max="9" width="12.5546875" style="4" bestFit="1" customWidth="1"/>
    <col min="10" max="10" width="13.6640625" style="4" bestFit="1" customWidth="1"/>
    <col min="11" max="11" width="11.5546875" style="4" bestFit="1" customWidth="1"/>
    <col min="12" max="12" width="9.77734375" style="4" customWidth="1"/>
    <col min="13" max="16384" width="8.88671875" style="1"/>
  </cols>
  <sheetData>
    <row r="1" spans="1:12" ht="24.95" customHeight="1">
      <c r="A1" s="14" t="s">
        <v>76</v>
      </c>
      <c r="B1" s="14"/>
      <c r="C1" s="14"/>
      <c r="D1" s="14"/>
      <c r="E1" s="14"/>
    </row>
    <row r="2" spans="1:12" ht="24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8" t="s">
        <v>30</v>
      </c>
      <c r="L2" s="18"/>
    </row>
    <row r="3" spans="1:12" s="2" customFormat="1" ht="24.95" customHeight="1">
      <c r="A3" s="15" t="s">
        <v>16</v>
      </c>
      <c r="B3" s="15" t="s">
        <v>31</v>
      </c>
      <c r="C3" s="15" t="s">
        <v>43</v>
      </c>
      <c r="D3" s="15" t="s">
        <v>32</v>
      </c>
      <c r="E3" s="15" t="s">
        <v>18</v>
      </c>
      <c r="F3" s="16" t="s">
        <v>19</v>
      </c>
      <c r="G3" s="16" t="s">
        <v>33</v>
      </c>
      <c r="H3" s="15" t="s">
        <v>34</v>
      </c>
      <c r="I3" s="15"/>
      <c r="J3" s="15"/>
      <c r="K3" s="16" t="s">
        <v>35</v>
      </c>
      <c r="L3" s="16" t="s">
        <v>11</v>
      </c>
    </row>
    <row r="4" spans="1:12" s="2" customFormat="1" ht="24.95" customHeight="1">
      <c r="A4" s="15"/>
      <c r="B4" s="15"/>
      <c r="C4" s="15"/>
      <c r="D4" s="15"/>
      <c r="E4" s="15"/>
      <c r="F4" s="17"/>
      <c r="G4" s="17"/>
      <c r="H4" s="9" t="s">
        <v>2</v>
      </c>
      <c r="I4" s="9" t="s">
        <v>36</v>
      </c>
      <c r="J4" s="9" t="s">
        <v>37</v>
      </c>
      <c r="K4" s="17"/>
      <c r="L4" s="17"/>
    </row>
    <row r="5" spans="1:12" s="2" customFormat="1" ht="38.25" customHeight="1">
      <c r="A5" s="19" t="s">
        <v>75</v>
      </c>
      <c r="B5" s="20">
        <f>SUM(B6,B12,B16,B21,B24,B31,B37,B44,B48,B52,B61,B67,B71,B74,B78,B85,B89,B93,B101,B103,B110,B119,B124,B130,B138,B145,B151,B154)</f>
        <v>119</v>
      </c>
      <c r="C5" s="21"/>
      <c r="D5" s="21"/>
      <c r="E5" s="21"/>
      <c r="F5" s="22"/>
      <c r="G5" s="23">
        <f>SUM(G6,G12,G16,G21,G24,G31,G37,G44,G48,G52,G61,G67,G71,G74,G78,G85,G89,G93,G101,G103,G110,G119,G124,G130,G138,G145,G151,G154)</f>
        <v>1087340</v>
      </c>
      <c r="H5" s="23">
        <f>SUM(H6,H12,H16,H21,H24,H31,H37,H44,H48,H52,H61,H67,H71,H74,H78,H85,H89,H93,H101,H103,H110,H119,H124,H130,H138,H145,H151,H154)</f>
        <v>18226</v>
      </c>
      <c r="I5" s="23">
        <f>SUM(I6,I12,I16,I21,I24,I31,I37,I44,I48,I52,I61,I67,I71,I74,I78,I85,I89,I93,I101,I103,I110,I119,I124,I130,I138,I145,I151,I154)</f>
        <v>2387</v>
      </c>
      <c r="J5" s="23">
        <f>SUM(J6,J12,J16,J21,J24,J31,J37,J44,J48,J52,J61,J67,J71,J74,J78,J85,J89,J93,J101,J103,J110,J119,J124,J130,J138,J145,J151,J154)</f>
        <v>15839</v>
      </c>
      <c r="K5" s="21"/>
      <c r="L5" s="24"/>
    </row>
    <row r="6" spans="1:12" s="2" customFormat="1" ht="33.6" customHeight="1">
      <c r="A6" s="25" t="s">
        <v>335</v>
      </c>
      <c r="B6" s="26">
        <f>COUNTA(B7:B11)</f>
        <v>5</v>
      </c>
      <c r="C6" s="25"/>
      <c r="D6" s="27"/>
      <c r="E6" s="25"/>
      <c r="F6" s="28"/>
      <c r="G6" s="29">
        <f>SUM(G7:G11)</f>
        <v>22654</v>
      </c>
      <c r="H6" s="30">
        <f>SUM(H7:H11)</f>
        <v>506</v>
      </c>
      <c r="I6" s="30">
        <f>SUM(I7:I11)</f>
        <v>37</v>
      </c>
      <c r="J6" s="30">
        <f t="shared" ref="J6" si="0">SUM(J7:J11)</f>
        <v>469</v>
      </c>
      <c r="K6" s="31"/>
      <c r="L6" s="32"/>
    </row>
    <row r="7" spans="1:12" s="2" customFormat="1" ht="33.6" customHeight="1">
      <c r="A7" s="33"/>
      <c r="B7" s="33" t="s">
        <v>79</v>
      </c>
      <c r="C7" s="33">
        <v>1984</v>
      </c>
      <c r="D7" s="34" t="s">
        <v>155</v>
      </c>
      <c r="E7" s="33" t="s">
        <v>20</v>
      </c>
      <c r="F7" s="33" t="s">
        <v>21</v>
      </c>
      <c r="G7" s="35">
        <v>7100</v>
      </c>
      <c r="H7" s="36">
        <f>SUM(I7:J7)</f>
        <v>155</v>
      </c>
      <c r="I7" s="36">
        <v>19</v>
      </c>
      <c r="J7" s="36">
        <v>136</v>
      </c>
      <c r="K7" s="13" t="s">
        <v>23</v>
      </c>
      <c r="L7" s="13"/>
    </row>
    <row r="8" spans="1:12" s="2" customFormat="1" ht="33.6" customHeight="1">
      <c r="A8" s="33"/>
      <c r="B8" s="33" t="s">
        <v>80</v>
      </c>
      <c r="C8" s="33">
        <v>1988</v>
      </c>
      <c r="D8" s="34" t="s">
        <v>181</v>
      </c>
      <c r="E8" s="33" t="s">
        <v>20</v>
      </c>
      <c r="F8" s="33" t="s">
        <v>21</v>
      </c>
      <c r="G8" s="35">
        <v>2400</v>
      </c>
      <c r="H8" s="36">
        <f t="shared" ref="H8:H11" si="1">SUM(I8:J8)</f>
        <v>30</v>
      </c>
      <c r="I8" s="36">
        <v>10</v>
      </c>
      <c r="J8" s="36">
        <v>20</v>
      </c>
      <c r="K8" s="13" t="s">
        <v>23</v>
      </c>
      <c r="L8" s="13"/>
    </row>
    <row r="9" spans="1:12" s="2" customFormat="1" ht="33.6" customHeight="1">
      <c r="A9" s="33"/>
      <c r="B9" s="33" t="s">
        <v>81</v>
      </c>
      <c r="C9" s="33">
        <v>1996</v>
      </c>
      <c r="D9" s="34" t="s">
        <v>82</v>
      </c>
      <c r="E9" s="33" t="s">
        <v>20</v>
      </c>
      <c r="F9" s="33" t="s">
        <v>21</v>
      </c>
      <c r="G9" s="35">
        <v>4679</v>
      </c>
      <c r="H9" s="36">
        <f t="shared" si="1"/>
        <v>169</v>
      </c>
      <c r="I9" s="37">
        <v>0</v>
      </c>
      <c r="J9" s="36">
        <v>169</v>
      </c>
      <c r="K9" s="13" t="s">
        <v>23</v>
      </c>
      <c r="L9" s="38"/>
    </row>
    <row r="10" spans="1:12" s="2" customFormat="1" ht="33.6" customHeight="1">
      <c r="A10" s="33"/>
      <c r="B10" s="33" t="s">
        <v>83</v>
      </c>
      <c r="C10" s="33">
        <v>1997</v>
      </c>
      <c r="D10" s="34" t="s">
        <v>84</v>
      </c>
      <c r="E10" s="33" t="s">
        <v>20</v>
      </c>
      <c r="F10" s="33" t="s">
        <v>21</v>
      </c>
      <c r="G10" s="35">
        <v>2069</v>
      </c>
      <c r="H10" s="36">
        <f t="shared" si="1"/>
        <v>35</v>
      </c>
      <c r="I10" s="37">
        <v>0</v>
      </c>
      <c r="J10" s="36">
        <v>35</v>
      </c>
      <c r="K10" s="13" t="s">
        <v>22</v>
      </c>
      <c r="L10" s="38"/>
    </row>
    <row r="11" spans="1:12" s="2" customFormat="1" ht="33.6" customHeight="1">
      <c r="A11" s="33" t="s">
        <v>38</v>
      </c>
      <c r="B11" s="33" t="s">
        <v>39</v>
      </c>
      <c r="C11" s="33">
        <v>1998</v>
      </c>
      <c r="D11" s="34" t="s">
        <v>85</v>
      </c>
      <c r="E11" s="33" t="s">
        <v>20</v>
      </c>
      <c r="F11" s="33" t="s">
        <v>21</v>
      </c>
      <c r="G11" s="35">
        <v>6406</v>
      </c>
      <c r="H11" s="36">
        <f t="shared" si="1"/>
        <v>117</v>
      </c>
      <c r="I11" s="36">
        <v>8</v>
      </c>
      <c r="J11" s="36">
        <v>109</v>
      </c>
      <c r="K11" s="13" t="s">
        <v>23</v>
      </c>
      <c r="L11" s="33"/>
    </row>
    <row r="12" spans="1:12" s="2" customFormat="1" ht="33.6" customHeight="1">
      <c r="A12" s="33" t="s">
        <v>333</v>
      </c>
      <c r="B12" s="39">
        <f>COUNTA(B13:B15)</f>
        <v>3</v>
      </c>
      <c r="C12" s="40"/>
      <c r="D12" s="40"/>
      <c r="E12" s="40"/>
      <c r="F12" s="41"/>
      <c r="G12" s="42">
        <f>SUM(G13:G15)</f>
        <v>21387</v>
      </c>
      <c r="H12" s="43">
        <f t="shared" ref="H12:J12" si="2">SUM(H13:H15)</f>
        <v>291</v>
      </c>
      <c r="I12" s="43">
        <f t="shared" si="2"/>
        <v>40</v>
      </c>
      <c r="J12" s="43">
        <f t="shared" si="2"/>
        <v>251</v>
      </c>
      <c r="K12" s="44"/>
      <c r="L12" s="45"/>
    </row>
    <row r="13" spans="1:12" s="2" customFormat="1" ht="33.6" customHeight="1">
      <c r="A13" s="34"/>
      <c r="B13" s="33" t="s">
        <v>182</v>
      </c>
      <c r="C13" s="33">
        <v>1985</v>
      </c>
      <c r="D13" s="34" t="s">
        <v>183</v>
      </c>
      <c r="E13" s="33" t="s">
        <v>184</v>
      </c>
      <c r="F13" s="33" t="s">
        <v>21</v>
      </c>
      <c r="G13" s="35">
        <v>8512</v>
      </c>
      <c r="H13" s="36">
        <f t="shared" ref="H13:H15" si="3">SUM(I13:J13)</f>
        <v>80</v>
      </c>
      <c r="I13" s="36">
        <v>15</v>
      </c>
      <c r="J13" s="36">
        <v>65</v>
      </c>
      <c r="K13" s="13" t="s">
        <v>23</v>
      </c>
      <c r="L13" s="38"/>
    </row>
    <row r="14" spans="1:12" s="2" customFormat="1" ht="33.6" customHeight="1">
      <c r="A14" s="34" t="s">
        <v>185</v>
      </c>
      <c r="B14" s="33" t="s">
        <v>186</v>
      </c>
      <c r="C14" s="33">
        <v>1985</v>
      </c>
      <c r="D14" s="34" t="s">
        <v>187</v>
      </c>
      <c r="E14" s="33" t="s">
        <v>24</v>
      </c>
      <c r="F14" s="33" t="s">
        <v>21</v>
      </c>
      <c r="G14" s="35">
        <v>10177</v>
      </c>
      <c r="H14" s="36">
        <f t="shared" si="3"/>
        <v>155</v>
      </c>
      <c r="I14" s="36">
        <v>23</v>
      </c>
      <c r="J14" s="36">
        <v>132</v>
      </c>
      <c r="K14" s="13" t="s">
        <v>23</v>
      </c>
      <c r="L14" s="38"/>
    </row>
    <row r="15" spans="1:12" s="2" customFormat="1" ht="33.6" customHeight="1">
      <c r="A15" s="34"/>
      <c r="B15" s="33" t="s">
        <v>40</v>
      </c>
      <c r="C15" s="33">
        <v>1993</v>
      </c>
      <c r="D15" s="34" t="s">
        <v>188</v>
      </c>
      <c r="E15" s="33" t="s">
        <v>20</v>
      </c>
      <c r="F15" s="33" t="s">
        <v>21</v>
      </c>
      <c r="G15" s="35">
        <v>2698</v>
      </c>
      <c r="H15" s="36">
        <f t="shared" si="3"/>
        <v>56</v>
      </c>
      <c r="I15" s="36">
        <v>2</v>
      </c>
      <c r="J15" s="36">
        <v>54</v>
      </c>
      <c r="K15" s="13" t="s">
        <v>23</v>
      </c>
      <c r="L15" s="38"/>
    </row>
    <row r="16" spans="1:12" s="2" customFormat="1" ht="33.6" customHeight="1">
      <c r="A16" s="33" t="s">
        <v>334</v>
      </c>
      <c r="B16" s="39">
        <f>COUNTA(B17:B20)</f>
        <v>4</v>
      </c>
      <c r="C16" s="40"/>
      <c r="D16" s="46"/>
      <c r="E16" s="40"/>
      <c r="F16" s="41"/>
      <c r="G16" s="42">
        <f>SUM(G17:G20)</f>
        <v>57280</v>
      </c>
      <c r="H16" s="43">
        <f>SUM(H17:H20)</f>
        <v>1282</v>
      </c>
      <c r="I16" s="43">
        <f t="shared" ref="I16:J16" si="4">SUM(I17:I20)</f>
        <v>154</v>
      </c>
      <c r="J16" s="43">
        <f t="shared" si="4"/>
        <v>1128</v>
      </c>
      <c r="K16" s="44"/>
      <c r="L16" s="45"/>
    </row>
    <row r="17" spans="1:12" s="2" customFormat="1" ht="33.6" customHeight="1">
      <c r="A17" s="33"/>
      <c r="B17" s="33" t="s">
        <v>189</v>
      </c>
      <c r="C17" s="33">
        <v>1986</v>
      </c>
      <c r="D17" s="34" t="s">
        <v>190</v>
      </c>
      <c r="E17" s="33" t="s">
        <v>20</v>
      </c>
      <c r="F17" s="33" t="s">
        <v>21</v>
      </c>
      <c r="G17" s="35">
        <v>30729</v>
      </c>
      <c r="H17" s="36">
        <f>SUM(I17:J17)</f>
        <v>830</v>
      </c>
      <c r="I17" s="36">
        <v>80</v>
      </c>
      <c r="J17" s="36">
        <v>750</v>
      </c>
      <c r="K17" s="13" t="s">
        <v>22</v>
      </c>
      <c r="L17" s="47"/>
    </row>
    <row r="18" spans="1:12" s="2" customFormat="1" ht="33.6" customHeight="1">
      <c r="A18" s="33"/>
      <c r="B18" s="33" t="s">
        <v>191</v>
      </c>
      <c r="C18" s="33">
        <v>1987</v>
      </c>
      <c r="D18" s="34" t="s">
        <v>192</v>
      </c>
      <c r="E18" s="33" t="s">
        <v>20</v>
      </c>
      <c r="F18" s="33" t="s">
        <v>21</v>
      </c>
      <c r="G18" s="35">
        <v>10809</v>
      </c>
      <c r="H18" s="36">
        <f t="shared" ref="H18:H20" si="5">SUM(I18:J18)</f>
        <v>109</v>
      </c>
      <c r="I18" s="36">
        <v>38</v>
      </c>
      <c r="J18" s="36">
        <v>71</v>
      </c>
      <c r="K18" s="13" t="s">
        <v>23</v>
      </c>
      <c r="L18" s="33"/>
    </row>
    <row r="19" spans="1:12" s="2" customFormat="1" ht="33.6" customHeight="1">
      <c r="A19" s="34"/>
      <c r="B19" s="33" t="s">
        <v>193</v>
      </c>
      <c r="C19" s="33">
        <v>1997</v>
      </c>
      <c r="D19" s="34" t="s">
        <v>194</v>
      </c>
      <c r="E19" s="33" t="s">
        <v>195</v>
      </c>
      <c r="F19" s="33" t="s">
        <v>21</v>
      </c>
      <c r="G19" s="35">
        <v>4630</v>
      </c>
      <c r="H19" s="36">
        <f t="shared" si="5"/>
        <v>96</v>
      </c>
      <c r="I19" s="36">
        <v>9</v>
      </c>
      <c r="J19" s="36">
        <v>87</v>
      </c>
      <c r="K19" s="48"/>
      <c r="L19" s="49"/>
    </row>
    <row r="20" spans="1:12" s="2" customFormat="1" ht="33.6" customHeight="1">
      <c r="A20" s="50"/>
      <c r="B20" s="50" t="s">
        <v>41</v>
      </c>
      <c r="C20" s="50">
        <v>1991</v>
      </c>
      <c r="D20" s="51" t="s">
        <v>301</v>
      </c>
      <c r="E20" s="50" t="s">
        <v>20</v>
      </c>
      <c r="F20" s="50" t="s">
        <v>21</v>
      </c>
      <c r="G20" s="52">
        <v>11112</v>
      </c>
      <c r="H20" s="36">
        <f t="shared" si="5"/>
        <v>247</v>
      </c>
      <c r="I20" s="53">
        <v>27</v>
      </c>
      <c r="J20" s="53">
        <v>220</v>
      </c>
      <c r="K20" s="54" t="s">
        <v>23</v>
      </c>
      <c r="L20" s="55"/>
    </row>
    <row r="21" spans="1:12" s="2" customFormat="1" ht="33.6" customHeight="1">
      <c r="A21" s="33" t="s">
        <v>196</v>
      </c>
      <c r="B21" s="39">
        <f>COUNTA(B22:B23)</f>
        <v>2</v>
      </c>
      <c r="C21" s="40"/>
      <c r="D21" s="46"/>
      <c r="E21" s="40"/>
      <c r="F21" s="41"/>
      <c r="G21" s="42">
        <f>SUM(G22:G23)</f>
        <v>22400</v>
      </c>
      <c r="H21" s="43">
        <f t="shared" ref="H21:J21" si="6">SUM(H22:H23)</f>
        <v>230</v>
      </c>
      <c r="I21" s="43">
        <f t="shared" si="6"/>
        <v>20</v>
      </c>
      <c r="J21" s="43">
        <f t="shared" si="6"/>
        <v>210</v>
      </c>
      <c r="K21" s="44"/>
      <c r="L21" s="56"/>
    </row>
    <row r="22" spans="1:12" s="2" customFormat="1" ht="33.6" customHeight="1">
      <c r="A22" s="33"/>
      <c r="B22" s="33" t="s">
        <v>197</v>
      </c>
      <c r="C22" s="33">
        <v>1985</v>
      </c>
      <c r="D22" s="34" t="s">
        <v>198</v>
      </c>
      <c r="E22" s="33" t="s">
        <v>199</v>
      </c>
      <c r="F22" s="33" t="s">
        <v>199</v>
      </c>
      <c r="G22" s="35">
        <v>20000</v>
      </c>
      <c r="H22" s="36">
        <f>SUM(I22:J22)</f>
        <v>170</v>
      </c>
      <c r="I22" s="36">
        <v>20</v>
      </c>
      <c r="J22" s="36">
        <v>150</v>
      </c>
      <c r="K22" s="13" t="s">
        <v>23</v>
      </c>
      <c r="L22" s="49"/>
    </row>
    <row r="23" spans="1:12" s="2" customFormat="1" ht="33.6" customHeight="1">
      <c r="A23" s="33"/>
      <c r="B23" s="33" t="s">
        <v>200</v>
      </c>
      <c r="C23" s="33">
        <v>1985</v>
      </c>
      <c r="D23" s="34" t="s">
        <v>201</v>
      </c>
      <c r="E23" s="33" t="s">
        <v>202</v>
      </c>
      <c r="F23" s="33" t="s">
        <v>199</v>
      </c>
      <c r="G23" s="35">
        <v>2400</v>
      </c>
      <c r="H23" s="36">
        <f>SUM(I23:J23)</f>
        <v>60</v>
      </c>
      <c r="I23" s="37">
        <v>0</v>
      </c>
      <c r="J23" s="36">
        <v>60</v>
      </c>
      <c r="K23" s="13" t="s">
        <v>23</v>
      </c>
      <c r="L23" s="49"/>
    </row>
    <row r="24" spans="1:12" s="2" customFormat="1" ht="33.6" customHeight="1">
      <c r="A24" s="33" t="s">
        <v>3</v>
      </c>
      <c r="B24" s="39">
        <f>COUNTA(B25:B28)</f>
        <v>4</v>
      </c>
      <c r="C24" s="40"/>
      <c r="D24" s="46"/>
      <c r="E24" s="40"/>
      <c r="F24" s="41"/>
      <c r="G24" s="42">
        <f>SUM(G25:G28)</f>
        <v>25215</v>
      </c>
      <c r="H24" s="43">
        <f t="shared" ref="H24:J24" si="7">SUM(H25:H28)</f>
        <v>548</v>
      </c>
      <c r="I24" s="43">
        <f t="shared" si="7"/>
        <v>59</v>
      </c>
      <c r="J24" s="43">
        <f t="shared" si="7"/>
        <v>489</v>
      </c>
      <c r="K24" s="44"/>
      <c r="L24" s="56"/>
    </row>
    <row r="25" spans="1:12" s="2" customFormat="1" ht="33.6" customHeight="1">
      <c r="A25" s="33"/>
      <c r="B25" s="33" t="s">
        <v>362</v>
      </c>
      <c r="C25" s="33">
        <v>2018</v>
      </c>
      <c r="D25" s="34" t="s">
        <v>363</v>
      </c>
      <c r="E25" s="33" t="s">
        <v>364</v>
      </c>
      <c r="F25" s="33" t="s">
        <v>364</v>
      </c>
      <c r="G25" s="35">
        <v>3000</v>
      </c>
      <c r="H25" s="36">
        <f>SUM(I25:J25)</f>
        <v>59</v>
      </c>
      <c r="I25" s="36">
        <v>3</v>
      </c>
      <c r="J25" s="36">
        <v>56</v>
      </c>
      <c r="K25" s="13" t="s">
        <v>22</v>
      </c>
      <c r="L25" s="38"/>
    </row>
    <row r="26" spans="1:12" s="2" customFormat="1" ht="33.6" customHeight="1">
      <c r="A26" s="33"/>
      <c r="B26" s="33" t="s">
        <v>203</v>
      </c>
      <c r="C26" s="33">
        <v>1998</v>
      </c>
      <c r="D26" s="34" t="s">
        <v>204</v>
      </c>
      <c r="E26" s="33" t="s">
        <v>156</v>
      </c>
      <c r="F26" s="33" t="s">
        <v>156</v>
      </c>
      <c r="G26" s="35">
        <v>5514</v>
      </c>
      <c r="H26" s="36">
        <f>SUM(I26:J26)</f>
        <v>177</v>
      </c>
      <c r="I26" s="37">
        <v>0</v>
      </c>
      <c r="J26" s="36">
        <v>177</v>
      </c>
      <c r="K26" s="13" t="s">
        <v>22</v>
      </c>
      <c r="L26" s="38"/>
    </row>
    <row r="27" spans="1:12" s="2" customFormat="1" ht="33.6" customHeight="1">
      <c r="A27" s="33"/>
      <c r="B27" s="33" t="s">
        <v>205</v>
      </c>
      <c r="C27" s="33">
        <v>2016</v>
      </c>
      <c r="D27" s="34" t="s">
        <v>206</v>
      </c>
      <c r="E27" s="33" t="s">
        <v>176</v>
      </c>
      <c r="F27" s="33" t="s">
        <v>365</v>
      </c>
      <c r="G27" s="35">
        <v>1421</v>
      </c>
      <c r="H27" s="36">
        <f>SUM(I27:J27)</f>
        <v>12</v>
      </c>
      <c r="I27" s="37">
        <v>0</v>
      </c>
      <c r="J27" s="36">
        <v>12</v>
      </c>
      <c r="K27" s="13" t="s">
        <v>22</v>
      </c>
      <c r="L27" s="38"/>
    </row>
    <row r="28" spans="1:12" s="2" customFormat="1" ht="33.6" customHeight="1">
      <c r="A28" s="33"/>
      <c r="B28" s="33" t="s">
        <v>207</v>
      </c>
      <c r="C28" s="33">
        <v>1996</v>
      </c>
      <c r="D28" s="34" t="s">
        <v>208</v>
      </c>
      <c r="E28" s="33" t="s">
        <v>176</v>
      </c>
      <c r="F28" s="33" t="s">
        <v>154</v>
      </c>
      <c r="G28" s="35">
        <v>15280</v>
      </c>
      <c r="H28" s="36">
        <f>SUM(I28:J28)</f>
        <v>300</v>
      </c>
      <c r="I28" s="36">
        <v>56</v>
      </c>
      <c r="J28" s="36">
        <v>244</v>
      </c>
      <c r="K28" s="13" t="s">
        <v>23</v>
      </c>
      <c r="L28" s="38"/>
    </row>
    <row r="29" spans="1:12" s="2" customFormat="1" ht="24.95" customHeight="1">
      <c r="A29" s="57" t="s">
        <v>16</v>
      </c>
      <c r="B29" s="57" t="s">
        <v>42</v>
      </c>
      <c r="C29" s="57" t="s">
        <v>209</v>
      </c>
      <c r="D29" s="57" t="s">
        <v>44</v>
      </c>
      <c r="E29" s="57" t="s">
        <v>18</v>
      </c>
      <c r="F29" s="58" t="s">
        <v>19</v>
      </c>
      <c r="G29" s="59" t="s">
        <v>33</v>
      </c>
      <c r="H29" s="60" t="s">
        <v>34</v>
      </c>
      <c r="I29" s="60"/>
      <c r="J29" s="60"/>
      <c r="K29" s="58" t="s">
        <v>35</v>
      </c>
      <c r="L29" s="61" t="s">
        <v>210</v>
      </c>
    </row>
    <row r="30" spans="1:12" s="2" customFormat="1" ht="24.95" customHeight="1">
      <c r="A30" s="57"/>
      <c r="B30" s="57"/>
      <c r="C30" s="57"/>
      <c r="D30" s="57"/>
      <c r="E30" s="57"/>
      <c r="F30" s="62"/>
      <c r="G30" s="62"/>
      <c r="H30" s="63" t="s">
        <v>2</v>
      </c>
      <c r="I30" s="63" t="s">
        <v>36</v>
      </c>
      <c r="J30" s="63" t="s">
        <v>37</v>
      </c>
      <c r="K30" s="62"/>
      <c r="L30" s="64"/>
    </row>
    <row r="31" spans="1:12" s="2" customFormat="1" ht="24.95" customHeight="1">
      <c r="A31" s="33" t="s">
        <v>211</v>
      </c>
      <c r="B31" s="65">
        <f>COUNTA(B32:B36)</f>
        <v>5</v>
      </c>
      <c r="C31" s="66"/>
      <c r="D31" s="67"/>
      <c r="E31" s="66"/>
      <c r="F31" s="40"/>
      <c r="G31" s="42">
        <f>SUM(G32:G36)</f>
        <v>23265</v>
      </c>
      <c r="H31" s="42">
        <f t="shared" ref="H31:J31" si="8">SUM(H32:H36)</f>
        <v>419</v>
      </c>
      <c r="I31" s="42">
        <f t="shared" si="8"/>
        <v>35</v>
      </c>
      <c r="J31" s="42">
        <f t="shared" si="8"/>
        <v>384</v>
      </c>
      <c r="K31" s="44"/>
      <c r="L31" s="56"/>
    </row>
    <row r="32" spans="1:12" s="2" customFormat="1" ht="24.95" customHeight="1">
      <c r="A32" s="33"/>
      <c r="B32" s="68" t="s">
        <v>86</v>
      </c>
      <c r="C32" s="68">
        <v>1990</v>
      </c>
      <c r="D32" s="69" t="s">
        <v>212</v>
      </c>
      <c r="E32" s="68" t="s">
        <v>87</v>
      </c>
      <c r="F32" s="33" t="s">
        <v>21</v>
      </c>
      <c r="G32" s="35">
        <v>3688</v>
      </c>
      <c r="H32" s="35">
        <f>SUM(I32:J32)</f>
        <v>71</v>
      </c>
      <c r="I32" s="35">
        <v>11</v>
      </c>
      <c r="J32" s="70">
        <v>60</v>
      </c>
      <c r="K32" s="13" t="s">
        <v>23</v>
      </c>
      <c r="L32" s="49"/>
    </row>
    <row r="33" spans="1:12" s="2" customFormat="1" ht="24.95" customHeight="1">
      <c r="A33" s="33"/>
      <c r="B33" s="68" t="s">
        <v>157</v>
      </c>
      <c r="C33" s="68">
        <v>1996</v>
      </c>
      <c r="D33" s="69" t="s">
        <v>158</v>
      </c>
      <c r="E33" s="68" t="s">
        <v>20</v>
      </c>
      <c r="F33" s="33" t="s">
        <v>21</v>
      </c>
      <c r="G33" s="35">
        <v>8998</v>
      </c>
      <c r="H33" s="35">
        <f t="shared" ref="H33:H36" si="9">SUM(I33:J33)</f>
        <v>151</v>
      </c>
      <c r="I33" s="35">
        <v>18</v>
      </c>
      <c r="J33" s="70">
        <v>133</v>
      </c>
      <c r="K33" s="13" t="s">
        <v>23</v>
      </c>
      <c r="L33" s="71"/>
    </row>
    <row r="34" spans="1:12" s="2" customFormat="1" ht="24.95" customHeight="1">
      <c r="A34" s="33"/>
      <c r="B34" s="68" t="s">
        <v>159</v>
      </c>
      <c r="C34" s="68">
        <v>2016</v>
      </c>
      <c r="D34" s="69" t="s">
        <v>160</v>
      </c>
      <c r="E34" s="68" t="s">
        <v>20</v>
      </c>
      <c r="F34" s="33" t="s">
        <v>21</v>
      </c>
      <c r="G34" s="35">
        <v>3677</v>
      </c>
      <c r="H34" s="35">
        <f t="shared" si="9"/>
        <v>63</v>
      </c>
      <c r="I34" s="35"/>
      <c r="J34" s="70">
        <v>63</v>
      </c>
      <c r="K34" s="13" t="s">
        <v>23</v>
      </c>
      <c r="L34" s="71"/>
    </row>
    <row r="35" spans="1:12" s="2" customFormat="1" ht="24.95" customHeight="1">
      <c r="A35" s="33"/>
      <c r="B35" s="68" t="s">
        <v>161</v>
      </c>
      <c r="C35" s="68">
        <v>2004</v>
      </c>
      <c r="D35" s="69" t="s">
        <v>162</v>
      </c>
      <c r="E35" s="68" t="s">
        <v>28</v>
      </c>
      <c r="F35" s="33" t="s">
        <v>21</v>
      </c>
      <c r="G35" s="35">
        <v>3000</v>
      </c>
      <c r="H35" s="35">
        <f t="shared" si="9"/>
        <v>77</v>
      </c>
      <c r="I35" s="12">
        <v>0</v>
      </c>
      <c r="J35" s="70">
        <v>77</v>
      </c>
      <c r="K35" s="13" t="s">
        <v>23</v>
      </c>
      <c r="L35" s="71"/>
    </row>
    <row r="36" spans="1:12" s="2" customFormat="1" ht="24.95" customHeight="1">
      <c r="A36" s="33"/>
      <c r="B36" s="68" t="s">
        <v>88</v>
      </c>
      <c r="C36" s="68">
        <v>2007</v>
      </c>
      <c r="D36" s="69" t="s">
        <v>213</v>
      </c>
      <c r="E36" s="68" t="s">
        <v>89</v>
      </c>
      <c r="F36" s="33" t="s">
        <v>89</v>
      </c>
      <c r="G36" s="35">
        <v>3902</v>
      </c>
      <c r="H36" s="35">
        <f t="shared" si="9"/>
        <v>57</v>
      </c>
      <c r="I36" s="35">
        <v>6</v>
      </c>
      <c r="J36" s="70">
        <v>51</v>
      </c>
      <c r="K36" s="13" t="s">
        <v>22</v>
      </c>
      <c r="L36" s="49"/>
    </row>
    <row r="37" spans="1:12" s="2" customFormat="1" ht="24.95" customHeight="1">
      <c r="A37" s="33" t="s">
        <v>214</v>
      </c>
      <c r="B37" s="65">
        <f>COUNTA(B38:B43)</f>
        <v>6</v>
      </c>
      <c r="C37" s="66"/>
      <c r="D37" s="67"/>
      <c r="E37" s="66"/>
      <c r="F37" s="40"/>
      <c r="G37" s="42">
        <f>SUM(G38:G43)</f>
        <v>36400</v>
      </c>
      <c r="H37" s="42">
        <f t="shared" ref="H37:J37" si="10">SUM(H38:H43)</f>
        <v>719</v>
      </c>
      <c r="I37" s="42">
        <f t="shared" si="10"/>
        <v>39</v>
      </c>
      <c r="J37" s="42">
        <f t="shared" si="10"/>
        <v>680</v>
      </c>
      <c r="K37" s="72"/>
      <c r="L37" s="56"/>
    </row>
    <row r="38" spans="1:12" s="2" customFormat="1" ht="24.95" customHeight="1">
      <c r="A38" s="73"/>
      <c r="B38" s="68" t="s">
        <v>90</v>
      </c>
      <c r="C38" s="68">
        <v>1987</v>
      </c>
      <c r="D38" s="69" t="s">
        <v>305</v>
      </c>
      <c r="E38" s="68" t="s">
        <v>29</v>
      </c>
      <c r="F38" s="33" t="s">
        <v>29</v>
      </c>
      <c r="G38" s="35">
        <v>951</v>
      </c>
      <c r="H38" s="35">
        <f t="shared" ref="H38:H43" si="11">SUM(I38:J38)</f>
        <v>7</v>
      </c>
      <c r="I38" s="35">
        <v>1</v>
      </c>
      <c r="J38" s="70">
        <v>6</v>
      </c>
      <c r="K38" s="13" t="s">
        <v>22</v>
      </c>
      <c r="L38" s="74"/>
    </row>
    <row r="39" spans="1:12" s="2" customFormat="1" ht="24.95" customHeight="1">
      <c r="A39" s="34"/>
      <c r="B39" s="68" t="s">
        <v>45</v>
      </c>
      <c r="C39" s="68">
        <v>1990</v>
      </c>
      <c r="D39" s="69" t="s">
        <v>306</v>
      </c>
      <c r="E39" s="68" t="s">
        <v>20</v>
      </c>
      <c r="F39" s="33" t="s">
        <v>21</v>
      </c>
      <c r="G39" s="35">
        <v>9084</v>
      </c>
      <c r="H39" s="35">
        <f t="shared" si="11"/>
        <v>157</v>
      </c>
      <c r="I39" s="35">
        <v>14</v>
      </c>
      <c r="J39" s="70">
        <v>143</v>
      </c>
      <c r="K39" s="13" t="s">
        <v>22</v>
      </c>
      <c r="L39" s="74"/>
    </row>
    <row r="40" spans="1:12" s="2" customFormat="1" ht="24.95" customHeight="1">
      <c r="A40" s="34"/>
      <c r="B40" s="68" t="s">
        <v>91</v>
      </c>
      <c r="C40" s="68">
        <v>2000</v>
      </c>
      <c r="D40" s="69" t="s">
        <v>307</v>
      </c>
      <c r="E40" s="68" t="s">
        <v>20</v>
      </c>
      <c r="F40" s="33" t="s">
        <v>21</v>
      </c>
      <c r="G40" s="35">
        <v>6150</v>
      </c>
      <c r="H40" s="35">
        <f t="shared" si="11"/>
        <v>92</v>
      </c>
      <c r="I40" s="35">
        <v>0</v>
      </c>
      <c r="J40" s="70">
        <v>92</v>
      </c>
      <c r="K40" s="13" t="s">
        <v>22</v>
      </c>
      <c r="L40" s="74"/>
    </row>
    <row r="41" spans="1:12" s="2" customFormat="1" ht="24.95" customHeight="1">
      <c r="A41" s="34"/>
      <c r="B41" s="68" t="s">
        <v>46</v>
      </c>
      <c r="C41" s="68">
        <v>1998</v>
      </c>
      <c r="D41" s="69" t="s">
        <v>215</v>
      </c>
      <c r="E41" s="68" t="s">
        <v>20</v>
      </c>
      <c r="F41" s="33" t="s">
        <v>21</v>
      </c>
      <c r="G41" s="35">
        <v>8004</v>
      </c>
      <c r="H41" s="35">
        <f t="shared" si="11"/>
        <v>225</v>
      </c>
      <c r="I41" s="35">
        <v>24</v>
      </c>
      <c r="J41" s="70">
        <v>201</v>
      </c>
      <c r="K41" s="13" t="s">
        <v>22</v>
      </c>
      <c r="L41" s="74"/>
    </row>
    <row r="42" spans="1:12" s="2" customFormat="1" ht="24.95" customHeight="1">
      <c r="A42" s="34"/>
      <c r="B42" s="68" t="s">
        <v>92</v>
      </c>
      <c r="C42" s="68">
        <v>2004</v>
      </c>
      <c r="D42" s="69" t="s">
        <v>216</v>
      </c>
      <c r="E42" s="68" t="s">
        <v>20</v>
      </c>
      <c r="F42" s="33" t="s">
        <v>21</v>
      </c>
      <c r="G42" s="35">
        <v>8650</v>
      </c>
      <c r="H42" s="35">
        <f t="shared" si="11"/>
        <v>144</v>
      </c>
      <c r="I42" s="35">
        <v>0</v>
      </c>
      <c r="J42" s="70">
        <v>144</v>
      </c>
      <c r="K42" s="13" t="s">
        <v>336</v>
      </c>
      <c r="L42" s="38" t="s">
        <v>337</v>
      </c>
    </row>
    <row r="43" spans="1:12" s="2" customFormat="1" ht="24.95" customHeight="1">
      <c r="A43" s="34"/>
      <c r="B43" s="75" t="s">
        <v>148</v>
      </c>
      <c r="C43" s="75">
        <v>2014</v>
      </c>
      <c r="D43" s="76" t="s">
        <v>149</v>
      </c>
      <c r="E43" s="75" t="s">
        <v>20</v>
      </c>
      <c r="F43" s="50" t="s">
        <v>21</v>
      </c>
      <c r="G43" s="52">
        <v>3561</v>
      </c>
      <c r="H43" s="35">
        <f t="shared" si="11"/>
        <v>94</v>
      </c>
      <c r="I43" s="52">
        <v>0</v>
      </c>
      <c r="J43" s="77">
        <v>94</v>
      </c>
      <c r="K43" s="54" t="s">
        <v>23</v>
      </c>
      <c r="L43" s="78"/>
    </row>
    <row r="44" spans="1:12" s="2" customFormat="1" ht="24.95" customHeight="1">
      <c r="A44" s="33" t="s">
        <v>15</v>
      </c>
      <c r="B44" s="65">
        <f>COUNTA(B45:B47)</f>
        <v>3</v>
      </c>
      <c r="C44" s="66"/>
      <c r="D44" s="67"/>
      <c r="E44" s="66"/>
      <c r="F44" s="40"/>
      <c r="G44" s="42">
        <f>SUM(G45:G47)</f>
        <v>12472</v>
      </c>
      <c r="H44" s="42">
        <f t="shared" ref="H44:J44" si="12">SUM(H45:H47)</f>
        <v>220</v>
      </c>
      <c r="I44" s="42">
        <f t="shared" si="12"/>
        <v>19</v>
      </c>
      <c r="J44" s="42">
        <f t="shared" si="12"/>
        <v>201</v>
      </c>
      <c r="K44" s="44"/>
      <c r="L44" s="45"/>
    </row>
    <row r="45" spans="1:12" s="2" customFormat="1" ht="24.95" customHeight="1">
      <c r="A45" s="33"/>
      <c r="B45" s="68" t="s">
        <v>47</v>
      </c>
      <c r="C45" s="68">
        <v>1998</v>
      </c>
      <c r="D45" s="69" t="s">
        <v>217</v>
      </c>
      <c r="E45" s="68" t="s">
        <v>20</v>
      </c>
      <c r="F45" s="33" t="s">
        <v>21</v>
      </c>
      <c r="G45" s="35">
        <v>1500</v>
      </c>
      <c r="H45" s="35">
        <f t="shared" ref="H45:H47" si="13">SUM(I45:J45)</f>
        <v>21</v>
      </c>
      <c r="I45" s="35">
        <v>3</v>
      </c>
      <c r="J45" s="70">
        <v>18</v>
      </c>
      <c r="K45" s="13" t="s">
        <v>22</v>
      </c>
      <c r="L45" s="13"/>
    </row>
    <row r="46" spans="1:12" s="6" customFormat="1" ht="24.95" customHeight="1">
      <c r="A46" s="33"/>
      <c r="B46" s="68" t="s">
        <v>48</v>
      </c>
      <c r="C46" s="68">
        <v>1988</v>
      </c>
      <c r="D46" s="69" t="s">
        <v>218</v>
      </c>
      <c r="E46" s="68" t="s">
        <v>25</v>
      </c>
      <c r="F46" s="33" t="s">
        <v>25</v>
      </c>
      <c r="G46" s="35">
        <v>5972</v>
      </c>
      <c r="H46" s="35">
        <f t="shared" si="13"/>
        <v>111</v>
      </c>
      <c r="I46" s="35">
        <v>16</v>
      </c>
      <c r="J46" s="70">
        <v>95</v>
      </c>
      <c r="K46" s="13" t="s">
        <v>22</v>
      </c>
      <c r="L46" s="38"/>
    </row>
    <row r="47" spans="1:12" s="2" customFormat="1" ht="24.95" customHeight="1">
      <c r="A47" s="34"/>
      <c r="B47" s="68" t="s">
        <v>298</v>
      </c>
      <c r="C47" s="68">
        <v>2017</v>
      </c>
      <c r="D47" s="69" t="s">
        <v>299</v>
      </c>
      <c r="E47" s="68" t="s">
        <v>20</v>
      </c>
      <c r="F47" s="33" t="s">
        <v>300</v>
      </c>
      <c r="G47" s="35">
        <v>5000</v>
      </c>
      <c r="H47" s="35">
        <f t="shared" si="13"/>
        <v>88</v>
      </c>
      <c r="I47" s="35"/>
      <c r="J47" s="70">
        <v>88</v>
      </c>
      <c r="K47" s="13" t="s">
        <v>22</v>
      </c>
      <c r="L47" s="38"/>
    </row>
    <row r="48" spans="1:12" s="2" customFormat="1" ht="24.95" customHeight="1">
      <c r="A48" s="33" t="s">
        <v>4</v>
      </c>
      <c r="B48" s="65">
        <f>COUNTA(B49:B51)</f>
        <v>3</v>
      </c>
      <c r="C48" s="66"/>
      <c r="D48" s="67"/>
      <c r="E48" s="66"/>
      <c r="F48" s="40"/>
      <c r="G48" s="42">
        <f>SUM(G49:G51)</f>
        <v>12863</v>
      </c>
      <c r="H48" s="42">
        <f t="shared" ref="H48:J48" si="14">SUM(H49:H51)</f>
        <v>228</v>
      </c>
      <c r="I48" s="42">
        <f t="shared" si="14"/>
        <v>35</v>
      </c>
      <c r="J48" s="42">
        <f t="shared" si="14"/>
        <v>193</v>
      </c>
      <c r="K48" s="44"/>
      <c r="L48" s="45"/>
    </row>
    <row r="49" spans="1:12" s="2" customFormat="1" ht="24.95" customHeight="1">
      <c r="A49" s="33"/>
      <c r="B49" s="68" t="s">
        <v>93</v>
      </c>
      <c r="C49" s="68">
        <v>1990</v>
      </c>
      <c r="D49" s="69" t="s">
        <v>219</v>
      </c>
      <c r="E49" s="68" t="s">
        <v>20</v>
      </c>
      <c r="F49" s="33" t="s">
        <v>21</v>
      </c>
      <c r="G49" s="35">
        <v>5909</v>
      </c>
      <c r="H49" s="35">
        <f t="shared" ref="H49:H51" si="15">SUM(I49:J49)</f>
        <v>118</v>
      </c>
      <c r="I49" s="35">
        <v>8</v>
      </c>
      <c r="J49" s="70">
        <v>110</v>
      </c>
      <c r="K49" s="13" t="s">
        <v>23</v>
      </c>
      <c r="L49" s="49"/>
    </row>
    <row r="50" spans="1:12" s="2" customFormat="1" ht="24.95" customHeight="1">
      <c r="A50" s="33"/>
      <c r="B50" s="68" t="s">
        <v>49</v>
      </c>
      <c r="C50" s="68">
        <v>1994</v>
      </c>
      <c r="D50" s="69" t="s">
        <v>220</v>
      </c>
      <c r="E50" s="68" t="s">
        <v>20</v>
      </c>
      <c r="F50" s="33" t="s">
        <v>21</v>
      </c>
      <c r="G50" s="35">
        <v>3639</v>
      </c>
      <c r="H50" s="36">
        <f t="shared" si="15"/>
        <v>83</v>
      </c>
      <c r="I50" s="35">
        <v>0</v>
      </c>
      <c r="J50" s="70">
        <v>83</v>
      </c>
      <c r="K50" s="13" t="s">
        <v>23</v>
      </c>
      <c r="L50" s="49"/>
    </row>
    <row r="51" spans="1:12" s="5" customFormat="1" ht="24.95" customHeight="1">
      <c r="A51" s="33"/>
      <c r="B51" s="68" t="s">
        <v>293</v>
      </c>
      <c r="C51" s="68">
        <v>2017</v>
      </c>
      <c r="D51" s="69" t="s">
        <v>294</v>
      </c>
      <c r="E51" s="68" t="s">
        <v>20</v>
      </c>
      <c r="F51" s="33" t="s">
        <v>21</v>
      </c>
      <c r="G51" s="35">
        <v>3315</v>
      </c>
      <c r="H51" s="35">
        <f t="shared" si="15"/>
        <v>27</v>
      </c>
      <c r="I51" s="35">
        <v>27</v>
      </c>
      <c r="J51" s="70">
        <v>0</v>
      </c>
      <c r="K51" s="13" t="s">
        <v>23</v>
      </c>
      <c r="L51" s="49"/>
    </row>
    <row r="52" spans="1:12" s="2" customFormat="1" ht="24.95" customHeight="1">
      <c r="A52" s="79" t="s">
        <v>221</v>
      </c>
      <c r="B52" s="80">
        <f>COUNTA(B53:B58)</f>
        <v>6</v>
      </c>
      <c r="C52" s="81"/>
      <c r="D52" s="82"/>
      <c r="E52" s="81"/>
      <c r="F52" s="83"/>
      <c r="G52" s="84">
        <f>SUM(G53:G58)</f>
        <v>22137</v>
      </c>
      <c r="H52" s="84">
        <f>SUM(H53:H58)</f>
        <v>714</v>
      </c>
      <c r="I52" s="84">
        <f>SUM(I53:I58)</f>
        <v>75</v>
      </c>
      <c r="J52" s="84">
        <f>SUM(J53:J58)</f>
        <v>639</v>
      </c>
      <c r="K52" s="85"/>
      <c r="L52" s="86"/>
    </row>
    <row r="53" spans="1:12" s="2" customFormat="1" ht="24.95" customHeight="1">
      <c r="A53" s="79"/>
      <c r="B53" s="87" t="s">
        <v>50</v>
      </c>
      <c r="C53" s="87">
        <v>1980</v>
      </c>
      <c r="D53" s="88" t="s">
        <v>150</v>
      </c>
      <c r="E53" s="87" t="s">
        <v>28</v>
      </c>
      <c r="F53" s="79" t="s">
        <v>222</v>
      </c>
      <c r="G53" s="89">
        <v>6820</v>
      </c>
      <c r="H53" s="89">
        <f t="shared" ref="H53:H58" si="16">SUM(I53:J53)</f>
        <v>132</v>
      </c>
      <c r="I53" s="89">
        <v>12</v>
      </c>
      <c r="J53" s="89">
        <v>120</v>
      </c>
      <c r="K53" s="90" t="s">
        <v>23</v>
      </c>
      <c r="L53" s="91"/>
    </row>
    <row r="54" spans="1:12" s="2" customFormat="1" ht="24.95" customHeight="1">
      <c r="A54" s="79"/>
      <c r="B54" s="87" t="s">
        <v>51</v>
      </c>
      <c r="C54" s="87">
        <v>1980</v>
      </c>
      <c r="D54" s="88" t="s">
        <v>223</v>
      </c>
      <c r="E54" s="87" t="s">
        <v>28</v>
      </c>
      <c r="F54" s="79" t="s">
        <v>222</v>
      </c>
      <c r="G54" s="89">
        <v>2530</v>
      </c>
      <c r="H54" s="89">
        <f t="shared" si="16"/>
        <v>251</v>
      </c>
      <c r="I54" s="89">
        <v>16</v>
      </c>
      <c r="J54" s="89">
        <v>235</v>
      </c>
      <c r="K54" s="90" t="s">
        <v>241</v>
      </c>
      <c r="L54" s="91"/>
    </row>
    <row r="55" spans="1:12" s="7" customFormat="1" ht="24.95" customHeight="1">
      <c r="A55" s="79"/>
      <c r="B55" s="87" t="s">
        <v>52</v>
      </c>
      <c r="C55" s="87">
        <v>1991</v>
      </c>
      <c r="D55" s="88" t="s">
        <v>225</v>
      </c>
      <c r="E55" s="87" t="s">
        <v>28</v>
      </c>
      <c r="F55" s="79" t="s">
        <v>222</v>
      </c>
      <c r="G55" s="89">
        <v>2591</v>
      </c>
      <c r="H55" s="89">
        <f t="shared" si="16"/>
        <v>78</v>
      </c>
      <c r="I55" s="89">
        <v>16</v>
      </c>
      <c r="J55" s="89">
        <v>62</v>
      </c>
      <c r="K55" s="90" t="s">
        <v>22</v>
      </c>
      <c r="L55" s="91"/>
    </row>
    <row r="56" spans="1:12" s="2" customFormat="1" ht="24.95" customHeight="1">
      <c r="A56" s="79"/>
      <c r="B56" s="87" t="s">
        <v>53</v>
      </c>
      <c r="C56" s="87">
        <v>1983</v>
      </c>
      <c r="D56" s="88" t="s">
        <v>224</v>
      </c>
      <c r="E56" s="87" t="s">
        <v>28</v>
      </c>
      <c r="F56" s="79" t="s">
        <v>222</v>
      </c>
      <c r="G56" s="89">
        <v>1296</v>
      </c>
      <c r="H56" s="89">
        <f t="shared" si="16"/>
        <v>15</v>
      </c>
      <c r="I56" s="92" t="s">
        <v>153</v>
      </c>
      <c r="J56" s="89">
        <v>15</v>
      </c>
      <c r="K56" s="90" t="s">
        <v>23</v>
      </c>
      <c r="L56" s="91"/>
    </row>
    <row r="57" spans="1:12" s="2" customFormat="1" ht="24.95" customHeight="1">
      <c r="A57" s="79"/>
      <c r="B57" s="87" t="s">
        <v>54</v>
      </c>
      <c r="C57" s="87">
        <v>1994</v>
      </c>
      <c r="D57" s="88" t="s">
        <v>226</v>
      </c>
      <c r="E57" s="87" t="s">
        <v>17</v>
      </c>
      <c r="F57" s="79" t="s">
        <v>222</v>
      </c>
      <c r="G57" s="89">
        <v>7300</v>
      </c>
      <c r="H57" s="89">
        <f t="shared" si="16"/>
        <v>188</v>
      </c>
      <c r="I57" s="89">
        <v>31</v>
      </c>
      <c r="J57" s="89">
        <v>157</v>
      </c>
      <c r="K57" s="90" t="s">
        <v>23</v>
      </c>
      <c r="L57" s="91"/>
    </row>
    <row r="58" spans="1:12" s="2" customFormat="1" ht="24.95" customHeight="1">
      <c r="A58" s="93"/>
      <c r="B58" s="87" t="s">
        <v>55</v>
      </c>
      <c r="C58" s="87">
        <v>2008</v>
      </c>
      <c r="D58" s="88" t="s">
        <v>227</v>
      </c>
      <c r="E58" s="87" t="s">
        <v>17</v>
      </c>
      <c r="F58" s="79" t="s">
        <v>222</v>
      </c>
      <c r="G58" s="89">
        <v>1600</v>
      </c>
      <c r="H58" s="89">
        <f t="shared" si="16"/>
        <v>50</v>
      </c>
      <c r="I58" s="92" t="s">
        <v>153</v>
      </c>
      <c r="J58" s="89">
        <v>50</v>
      </c>
      <c r="K58" s="90" t="s">
        <v>180</v>
      </c>
      <c r="L58" s="94"/>
    </row>
    <row r="59" spans="1:12" s="2" customFormat="1" ht="24.95" customHeight="1">
      <c r="A59" s="57" t="s">
        <v>16</v>
      </c>
      <c r="B59" s="57" t="s">
        <v>42</v>
      </c>
      <c r="C59" s="57" t="s">
        <v>228</v>
      </c>
      <c r="D59" s="57" t="s">
        <v>44</v>
      </c>
      <c r="E59" s="57" t="s">
        <v>18</v>
      </c>
      <c r="F59" s="58" t="s">
        <v>19</v>
      </c>
      <c r="G59" s="59" t="s">
        <v>33</v>
      </c>
      <c r="H59" s="60" t="s">
        <v>34</v>
      </c>
      <c r="I59" s="60"/>
      <c r="J59" s="60"/>
      <c r="K59" s="58" t="s">
        <v>35</v>
      </c>
      <c r="L59" s="61" t="s">
        <v>229</v>
      </c>
    </row>
    <row r="60" spans="1:12" s="2" customFormat="1" ht="24.95" customHeight="1">
      <c r="A60" s="57"/>
      <c r="B60" s="57"/>
      <c r="C60" s="57"/>
      <c r="D60" s="57"/>
      <c r="E60" s="57"/>
      <c r="F60" s="62"/>
      <c r="G60" s="62"/>
      <c r="H60" s="63" t="s">
        <v>2</v>
      </c>
      <c r="I60" s="63" t="s">
        <v>36</v>
      </c>
      <c r="J60" s="63" t="s">
        <v>37</v>
      </c>
      <c r="K60" s="62"/>
      <c r="L60" s="64"/>
    </row>
    <row r="61" spans="1:12" s="2" customFormat="1" ht="24.95" customHeight="1">
      <c r="A61" s="33" t="s">
        <v>56</v>
      </c>
      <c r="B61" s="39">
        <f>COUNTA(B62:B66)</f>
        <v>5</v>
      </c>
      <c r="C61" s="40"/>
      <c r="D61" s="46"/>
      <c r="E61" s="40"/>
      <c r="F61" s="40"/>
      <c r="G61" s="95">
        <f>SUM(G62:G66)</f>
        <v>124238</v>
      </c>
      <c r="H61" s="95">
        <f>SUM(H62:H66)</f>
        <v>1374</v>
      </c>
      <c r="I61" s="95">
        <f t="shared" ref="I61:J61" si="17">SUM(I62:I66)</f>
        <v>425</v>
      </c>
      <c r="J61" s="95">
        <f t="shared" si="17"/>
        <v>949</v>
      </c>
      <c r="K61" s="44"/>
      <c r="L61" s="56"/>
    </row>
    <row r="62" spans="1:12" s="2" customFormat="1" ht="24.95" customHeight="1">
      <c r="A62" s="33"/>
      <c r="B62" s="33" t="s">
        <v>230</v>
      </c>
      <c r="C62" s="33">
        <v>1977</v>
      </c>
      <c r="D62" s="34" t="s">
        <v>231</v>
      </c>
      <c r="E62" s="33" t="s">
        <v>20</v>
      </c>
      <c r="F62" s="33" t="s">
        <v>21</v>
      </c>
      <c r="G62" s="11">
        <v>7154</v>
      </c>
      <c r="H62" s="11">
        <f t="shared" ref="H62:H66" si="18">SUM(I62:J62)</f>
        <v>151</v>
      </c>
      <c r="I62" s="37">
        <v>0</v>
      </c>
      <c r="J62" s="11">
        <v>151</v>
      </c>
      <c r="K62" s="13" t="s">
        <v>23</v>
      </c>
      <c r="L62" s="49"/>
    </row>
    <row r="63" spans="1:12" s="2" customFormat="1" ht="24.95" customHeight="1">
      <c r="A63" s="33"/>
      <c r="B63" s="33" t="s">
        <v>232</v>
      </c>
      <c r="C63" s="33">
        <v>1991</v>
      </c>
      <c r="D63" s="34" t="s">
        <v>233</v>
      </c>
      <c r="E63" s="33" t="s">
        <v>177</v>
      </c>
      <c r="F63" s="33" t="s">
        <v>21</v>
      </c>
      <c r="G63" s="11">
        <v>10230</v>
      </c>
      <c r="H63" s="11">
        <f t="shared" si="18"/>
        <v>329</v>
      </c>
      <c r="I63" s="11">
        <v>10</v>
      </c>
      <c r="J63" s="11">
        <v>319</v>
      </c>
      <c r="K63" s="13" t="s">
        <v>23</v>
      </c>
      <c r="L63" s="49"/>
    </row>
    <row r="64" spans="1:12" s="2" customFormat="1" ht="24.95" customHeight="1">
      <c r="A64" s="33"/>
      <c r="B64" s="33" t="s">
        <v>234</v>
      </c>
      <c r="C64" s="33">
        <v>1990</v>
      </c>
      <c r="D64" s="34" t="s">
        <v>235</v>
      </c>
      <c r="E64" s="33" t="s">
        <v>20</v>
      </c>
      <c r="F64" s="33" t="s">
        <v>21</v>
      </c>
      <c r="G64" s="11">
        <v>8548</v>
      </c>
      <c r="H64" s="11">
        <f t="shared" si="18"/>
        <v>143</v>
      </c>
      <c r="I64" s="11">
        <v>40</v>
      </c>
      <c r="J64" s="11">
        <v>103</v>
      </c>
      <c r="K64" s="13" t="s">
        <v>23</v>
      </c>
      <c r="L64" s="49"/>
    </row>
    <row r="65" spans="1:12" s="2" customFormat="1" ht="24.95" customHeight="1">
      <c r="A65" s="33"/>
      <c r="B65" s="33" t="s">
        <v>236</v>
      </c>
      <c r="C65" s="33">
        <v>2000</v>
      </c>
      <c r="D65" s="34" t="s">
        <v>295</v>
      </c>
      <c r="E65" s="33" t="s">
        <v>237</v>
      </c>
      <c r="F65" s="33" t="s">
        <v>21</v>
      </c>
      <c r="G65" s="11">
        <v>94000</v>
      </c>
      <c r="H65" s="11">
        <f t="shared" si="18"/>
        <v>621</v>
      </c>
      <c r="I65" s="11">
        <v>363</v>
      </c>
      <c r="J65" s="11">
        <v>258</v>
      </c>
      <c r="K65" s="13" t="s">
        <v>22</v>
      </c>
      <c r="L65" s="38"/>
    </row>
    <row r="66" spans="1:12" s="2" customFormat="1" ht="24.95" customHeight="1">
      <c r="A66" s="33"/>
      <c r="B66" s="33" t="s">
        <v>238</v>
      </c>
      <c r="C66" s="33">
        <v>1990</v>
      </c>
      <c r="D66" s="34" t="s">
        <v>239</v>
      </c>
      <c r="E66" s="33" t="s">
        <v>20</v>
      </c>
      <c r="F66" s="33" t="s">
        <v>21</v>
      </c>
      <c r="G66" s="11">
        <v>4306</v>
      </c>
      <c r="H66" s="11">
        <f t="shared" si="18"/>
        <v>130</v>
      </c>
      <c r="I66" s="11">
        <v>12</v>
      </c>
      <c r="J66" s="11">
        <v>118</v>
      </c>
      <c r="K66" s="13" t="s">
        <v>22</v>
      </c>
      <c r="L66" s="38"/>
    </row>
    <row r="67" spans="1:12" s="2" customFormat="1" ht="24.95" customHeight="1">
      <c r="A67" s="33" t="s">
        <v>240</v>
      </c>
      <c r="B67" s="65">
        <f>COUNTA(B68:B70)</f>
        <v>3</v>
      </c>
      <c r="C67" s="66"/>
      <c r="D67" s="67"/>
      <c r="E67" s="66"/>
      <c r="F67" s="96"/>
      <c r="G67" s="97">
        <f>SUM(G68:G70)</f>
        <v>39711</v>
      </c>
      <c r="H67" s="97">
        <f t="shared" ref="H67:J67" si="19">SUM(H68:H70)</f>
        <v>849</v>
      </c>
      <c r="I67" s="97">
        <f t="shared" si="19"/>
        <v>142</v>
      </c>
      <c r="J67" s="97">
        <f t="shared" si="19"/>
        <v>707</v>
      </c>
      <c r="K67" s="44"/>
      <c r="L67" s="45"/>
    </row>
    <row r="68" spans="1:12" s="2" customFormat="1" ht="24.95" customHeight="1">
      <c r="A68" s="33"/>
      <c r="B68" s="68" t="s">
        <v>94</v>
      </c>
      <c r="C68" s="68">
        <v>1988</v>
      </c>
      <c r="D68" s="69" t="s">
        <v>308</v>
      </c>
      <c r="E68" s="98" t="s">
        <v>338</v>
      </c>
      <c r="F68" s="33" t="s">
        <v>21</v>
      </c>
      <c r="G68" s="10">
        <v>14356</v>
      </c>
      <c r="H68" s="10">
        <f t="shared" ref="H68:H86" si="20">SUM(I68:J68)</f>
        <v>481</v>
      </c>
      <c r="I68" s="10">
        <v>80</v>
      </c>
      <c r="J68" s="10">
        <v>401</v>
      </c>
      <c r="K68" s="13" t="s">
        <v>23</v>
      </c>
      <c r="L68" s="38"/>
    </row>
    <row r="69" spans="1:12" s="2" customFormat="1" ht="24.95" customHeight="1">
      <c r="A69" s="33"/>
      <c r="B69" s="68" t="s">
        <v>95</v>
      </c>
      <c r="C69" s="68">
        <v>1988</v>
      </c>
      <c r="D69" s="69" t="s">
        <v>309</v>
      </c>
      <c r="E69" s="68" t="s">
        <v>20</v>
      </c>
      <c r="F69" s="33" t="s">
        <v>21</v>
      </c>
      <c r="G69" s="10">
        <v>15634</v>
      </c>
      <c r="H69" s="10">
        <f t="shared" si="20"/>
        <v>220</v>
      </c>
      <c r="I69" s="10">
        <v>50</v>
      </c>
      <c r="J69" s="10">
        <v>170</v>
      </c>
      <c r="K69" s="13" t="s">
        <v>310</v>
      </c>
      <c r="L69" s="38"/>
    </row>
    <row r="70" spans="1:12" s="2" customFormat="1" ht="24.95" customHeight="1">
      <c r="A70" s="33"/>
      <c r="B70" s="68" t="s">
        <v>96</v>
      </c>
      <c r="C70" s="68">
        <v>1996</v>
      </c>
      <c r="D70" s="69" t="s">
        <v>311</v>
      </c>
      <c r="E70" s="68" t="s">
        <v>97</v>
      </c>
      <c r="F70" s="33" t="s">
        <v>21</v>
      </c>
      <c r="G70" s="10">
        <v>9721</v>
      </c>
      <c r="H70" s="10">
        <f t="shared" si="20"/>
        <v>148</v>
      </c>
      <c r="I70" s="10">
        <v>12</v>
      </c>
      <c r="J70" s="10">
        <v>136</v>
      </c>
      <c r="K70" s="13" t="s">
        <v>310</v>
      </c>
      <c r="L70" s="99"/>
    </row>
    <row r="71" spans="1:12" s="2" customFormat="1" ht="24.95" customHeight="1">
      <c r="A71" s="33" t="s">
        <v>5</v>
      </c>
      <c r="B71" s="39">
        <f>COUNTA(B72:B73)</f>
        <v>2</v>
      </c>
      <c r="C71" s="40"/>
      <c r="D71" s="46"/>
      <c r="E71" s="40"/>
      <c r="F71" s="40"/>
      <c r="G71" s="95">
        <f>SUM(G72:G73)</f>
        <v>9842</v>
      </c>
      <c r="H71" s="95">
        <f t="shared" ref="H71:J71" si="21">SUM(H72:H73)</f>
        <v>164</v>
      </c>
      <c r="I71" s="95">
        <f t="shared" si="21"/>
        <v>25</v>
      </c>
      <c r="J71" s="95">
        <f t="shared" si="21"/>
        <v>139</v>
      </c>
      <c r="K71" s="100"/>
      <c r="L71" s="45"/>
    </row>
    <row r="72" spans="1:12" s="2" customFormat="1" ht="24.95" customHeight="1">
      <c r="A72" s="33"/>
      <c r="B72" s="33" t="s">
        <v>98</v>
      </c>
      <c r="C72" s="33">
        <v>1980</v>
      </c>
      <c r="D72" s="34" t="s">
        <v>296</v>
      </c>
      <c r="E72" s="33" t="s">
        <v>297</v>
      </c>
      <c r="F72" s="33" t="s">
        <v>21</v>
      </c>
      <c r="G72" s="11">
        <v>650</v>
      </c>
      <c r="H72" s="11">
        <f t="shared" si="20"/>
        <v>47</v>
      </c>
      <c r="I72" s="37">
        <v>0</v>
      </c>
      <c r="J72" s="11">
        <v>47</v>
      </c>
      <c r="K72" s="13" t="s">
        <v>241</v>
      </c>
      <c r="L72" s="33"/>
    </row>
    <row r="73" spans="1:12" s="2" customFormat="1" ht="24.95" customHeight="1">
      <c r="A73" s="33"/>
      <c r="B73" s="33" t="s">
        <v>99</v>
      </c>
      <c r="C73" s="33">
        <v>1987</v>
      </c>
      <c r="D73" s="34" t="s">
        <v>242</v>
      </c>
      <c r="E73" s="33" t="s">
        <v>26</v>
      </c>
      <c r="F73" s="33" t="s">
        <v>312</v>
      </c>
      <c r="G73" s="11">
        <v>9192</v>
      </c>
      <c r="H73" s="11">
        <f t="shared" si="20"/>
        <v>117</v>
      </c>
      <c r="I73" s="11">
        <v>25</v>
      </c>
      <c r="J73" s="11">
        <v>92</v>
      </c>
      <c r="K73" s="13" t="s">
        <v>22</v>
      </c>
      <c r="L73" s="49"/>
    </row>
    <row r="74" spans="1:12" s="2" customFormat="1" ht="24.95" customHeight="1">
      <c r="A74" s="33" t="s">
        <v>6</v>
      </c>
      <c r="B74" s="39">
        <f>COUNTA(B75:B77)</f>
        <v>3</v>
      </c>
      <c r="C74" s="40"/>
      <c r="D74" s="46"/>
      <c r="E74" s="40"/>
      <c r="F74" s="40"/>
      <c r="G74" s="95">
        <f>SUM(G75:G77)</f>
        <v>34466</v>
      </c>
      <c r="H74" s="95">
        <f t="shared" ref="H74:J74" si="22">SUM(H75:H77)</f>
        <v>574</v>
      </c>
      <c r="I74" s="95">
        <f t="shared" si="22"/>
        <v>61</v>
      </c>
      <c r="J74" s="95">
        <f t="shared" si="22"/>
        <v>513</v>
      </c>
      <c r="K74" s="44"/>
      <c r="L74" s="56"/>
    </row>
    <row r="75" spans="1:12" s="2" customFormat="1" ht="24.95" customHeight="1">
      <c r="A75" s="33"/>
      <c r="B75" s="33" t="s">
        <v>100</v>
      </c>
      <c r="C75" s="33">
        <v>1981</v>
      </c>
      <c r="D75" s="34" t="s">
        <v>163</v>
      </c>
      <c r="E75" s="33" t="s">
        <v>176</v>
      </c>
      <c r="F75" s="33" t="s">
        <v>21</v>
      </c>
      <c r="G75" s="11">
        <v>20874</v>
      </c>
      <c r="H75" s="11">
        <f t="shared" si="20"/>
        <v>350</v>
      </c>
      <c r="I75" s="11">
        <v>50</v>
      </c>
      <c r="J75" s="11">
        <v>300</v>
      </c>
      <c r="K75" s="13" t="s">
        <v>22</v>
      </c>
      <c r="L75" s="13"/>
    </row>
    <row r="76" spans="1:12" s="2" customFormat="1" ht="24.95" customHeight="1">
      <c r="A76" s="33"/>
      <c r="B76" s="33" t="s">
        <v>101</v>
      </c>
      <c r="C76" s="33">
        <v>1999</v>
      </c>
      <c r="D76" s="34" t="s">
        <v>164</v>
      </c>
      <c r="E76" s="33" t="s">
        <v>20</v>
      </c>
      <c r="F76" s="33" t="s">
        <v>154</v>
      </c>
      <c r="G76" s="11">
        <v>9791</v>
      </c>
      <c r="H76" s="11">
        <f t="shared" si="20"/>
        <v>153</v>
      </c>
      <c r="I76" s="11">
        <v>6</v>
      </c>
      <c r="J76" s="11">
        <v>147</v>
      </c>
      <c r="K76" s="13" t="s">
        <v>22</v>
      </c>
      <c r="L76" s="13"/>
    </row>
    <row r="77" spans="1:12" s="2" customFormat="1" ht="24.95" customHeight="1">
      <c r="A77" s="34"/>
      <c r="B77" s="33" t="s">
        <v>102</v>
      </c>
      <c r="C77" s="33">
        <v>1995</v>
      </c>
      <c r="D77" s="34" t="s">
        <v>243</v>
      </c>
      <c r="E77" s="33" t="s">
        <v>165</v>
      </c>
      <c r="F77" s="33" t="s">
        <v>302</v>
      </c>
      <c r="G77" s="11">
        <v>3801</v>
      </c>
      <c r="H77" s="11">
        <f t="shared" si="20"/>
        <v>71</v>
      </c>
      <c r="I77" s="37">
        <v>5</v>
      </c>
      <c r="J77" s="11">
        <v>66</v>
      </c>
      <c r="K77" s="13" t="s">
        <v>22</v>
      </c>
      <c r="L77" s="49"/>
    </row>
    <row r="78" spans="1:12" s="2" customFormat="1" ht="24.95" customHeight="1">
      <c r="A78" s="33" t="s">
        <v>7</v>
      </c>
      <c r="B78" s="65">
        <f>COUNTA(B79:B84)</f>
        <v>6</v>
      </c>
      <c r="C78" s="66"/>
      <c r="D78" s="67"/>
      <c r="E78" s="66"/>
      <c r="F78" s="40"/>
      <c r="G78" s="97">
        <f>SUM(G79:G84)</f>
        <v>53105</v>
      </c>
      <c r="H78" s="97">
        <f>SUM(H79:H84)</f>
        <v>812</v>
      </c>
      <c r="I78" s="97">
        <f>SUM(I79:I84)</f>
        <v>244</v>
      </c>
      <c r="J78" s="97">
        <f>SUM(J79:J84)</f>
        <v>568</v>
      </c>
      <c r="K78" s="44"/>
      <c r="L78" s="56"/>
    </row>
    <row r="79" spans="1:12" s="2" customFormat="1" ht="24.95" customHeight="1">
      <c r="A79" s="33"/>
      <c r="B79" s="68" t="s">
        <v>57</v>
      </c>
      <c r="C79" s="68">
        <v>1990</v>
      </c>
      <c r="D79" s="69" t="s">
        <v>303</v>
      </c>
      <c r="E79" s="68" t="s">
        <v>20</v>
      </c>
      <c r="F79" s="33" t="s">
        <v>154</v>
      </c>
      <c r="G79" s="10">
        <v>4400</v>
      </c>
      <c r="H79" s="10">
        <f t="shared" ref="H79:H82" si="23">SUM(I79:J79)</f>
        <v>58</v>
      </c>
      <c r="I79" s="10">
        <v>28</v>
      </c>
      <c r="J79" s="10">
        <v>30</v>
      </c>
      <c r="K79" s="13" t="s">
        <v>23</v>
      </c>
      <c r="L79" s="49"/>
    </row>
    <row r="80" spans="1:12" s="2" customFormat="1" ht="24.95" customHeight="1">
      <c r="A80" s="33"/>
      <c r="B80" s="68" t="s">
        <v>58</v>
      </c>
      <c r="C80" s="68">
        <v>1990</v>
      </c>
      <c r="D80" s="69" t="s">
        <v>304</v>
      </c>
      <c r="E80" s="68" t="s">
        <v>20</v>
      </c>
      <c r="F80" s="33" t="s">
        <v>339</v>
      </c>
      <c r="G80" s="10">
        <v>4800</v>
      </c>
      <c r="H80" s="10">
        <f t="shared" si="23"/>
        <v>43</v>
      </c>
      <c r="I80" s="10">
        <v>36</v>
      </c>
      <c r="J80" s="10">
        <v>7</v>
      </c>
      <c r="K80" s="13" t="s">
        <v>23</v>
      </c>
      <c r="L80" s="49"/>
    </row>
    <row r="81" spans="1:12" s="2" customFormat="1" ht="24.95" customHeight="1">
      <c r="A81" s="33"/>
      <c r="B81" s="68" t="s">
        <v>59</v>
      </c>
      <c r="C81" s="68">
        <v>1992</v>
      </c>
      <c r="D81" s="69" t="s">
        <v>304</v>
      </c>
      <c r="E81" s="68" t="s">
        <v>20</v>
      </c>
      <c r="F81" s="33" t="s">
        <v>154</v>
      </c>
      <c r="G81" s="10">
        <v>11700</v>
      </c>
      <c r="H81" s="10">
        <f t="shared" si="23"/>
        <v>166</v>
      </c>
      <c r="I81" s="10">
        <v>58</v>
      </c>
      <c r="J81" s="10">
        <v>108</v>
      </c>
      <c r="K81" s="13" t="s">
        <v>23</v>
      </c>
      <c r="L81" s="49"/>
    </row>
    <row r="82" spans="1:12" s="2" customFormat="1" ht="24.95" customHeight="1">
      <c r="A82" s="33"/>
      <c r="B82" s="68" t="s">
        <v>340</v>
      </c>
      <c r="C82" s="68">
        <v>1998</v>
      </c>
      <c r="D82" s="69" t="s">
        <v>341</v>
      </c>
      <c r="E82" s="68" t="s">
        <v>20</v>
      </c>
      <c r="F82" s="33" t="s">
        <v>154</v>
      </c>
      <c r="G82" s="10">
        <v>17650</v>
      </c>
      <c r="H82" s="10">
        <f t="shared" si="23"/>
        <v>162</v>
      </c>
      <c r="I82" s="10">
        <v>64</v>
      </c>
      <c r="J82" s="10">
        <v>98</v>
      </c>
      <c r="K82" s="13" t="s">
        <v>23</v>
      </c>
      <c r="L82" s="49"/>
    </row>
    <row r="83" spans="1:12" s="7" customFormat="1" ht="24.95" customHeight="1">
      <c r="A83" s="33"/>
      <c r="B83" s="68" t="s">
        <v>60</v>
      </c>
      <c r="C83" s="68">
        <v>1993</v>
      </c>
      <c r="D83" s="69" t="s">
        <v>244</v>
      </c>
      <c r="E83" s="68" t="s">
        <v>29</v>
      </c>
      <c r="F83" s="33" t="s">
        <v>342</v>
      </c>
      <c r="G83" s="10">
        <v>7590</v>
      </c>
      <c r="H83" s="10">
        <f>SUM(I83:J83)</f>
        <v>166</v>
      </c>
      <c r="I83" s="10">
        <v>58</v>
      </c>
      <c r="J83" s="10">
        <v>108</v>
      </c>
      <c r="K83" s="13" t="s">
        <v>22</v>
      </c>
      <c r="L83" s="49"/>
    </row>
    <row r="84" spans="1:12" s="2" customFormat="1" ht="24.95" customHeight="1">
      <c r="A84" s="33"/>
      <c r="B84" s="68" t="s">
        <v>343</v>
      </c>
      <c r="C84" s="68">
        <v>2019</v>
      </c>
      <c r="D84" s="69" t="s">
        <v>344</v>
      </c>
      <c r="E84" s="68" t="s">
        <v>176</v>
      </c>
      <c r="F84" s="33" t="s">
        <v>154</v>
      </c>
      <c r="G84" s="10">
        <v>6965</v>
      </c>
      <c r="H84" s="10">
        <f>SUM(I84:J84)</f>
        <v>217</v>
      </c>
      <c r="I84" s="10">
        <v>0</v>
      </c>
      <c r="J84" s="10">
        <v>217</v>
      </c>
      <c r="K84" s="13" t="s">
        <v>23</v>
      </c>
      <c r="L84" s="38"/>
    </row>
    <row r="85" spans="1:12" s="2" customFormat="1" ht="24.95" customHeight="1">
      <c r="A85" s="33" t="s">
        <v>8</v>
      </c>
      <c r="B85" s="39">
        <f>COUNTA(B86:B86)</f>
        <v>1</v>
      </c>
      <c r="C85" s="40"/>
      <c r="D85" s="46"/>
      <c r="E85" s="40"/>
      <c r="F85" s="40"/>
      <c r="G85" s="95">
        <v>22700</v>
      </c>
      <c r="H85" s="95">
        <v>351</v>
      </c>
      <c r="I85" s="42">
        <v>47</v>
      </c>
      <c r="J85" s="42">
        <v>304</v>
      </c>
      <c r="K85" s="44"/>
      <c r="L85" s="56"/>
    </row>
    <row r="86" spans="1:12" s="2" customFormat="1" ht="24.95" customHeight="1">
      <c r="A86" s="50"/>
      <c r="B86" s="50" t="s">
        <v>103</v>
      </c>
      <c r="C86" s="50">
        <v>1989</v>
      </c>
      <c r="D86" s="51" t="s">
        <v>245</v>
      </c>
      <c r="E86" s="50" t="s">
        <v>20</v>
      </c>
      <c r="F86" s="50" t="s">
        <v>21</v>
      </c>
      <c r="G86" s="101">
        <v>22700</v>
      </c>
      <c r="H86" s="10">
        <f t="shared" si="20"/>
        <v>351</v>
      </c>
      <c r="I86" s="101">
        <v>47</v>
      </c>
      <c r="J86" s="101">
        <v>304</v>
      </c>
      <c r="K86" s="54" t="s">
        <v>23</v>
      </c>
      <c r="L86" s="55"/>
    </row>
    <row r="87" spans="1:12" s="2" customFormat="1" ht="24.95" customHeight="1">
      <c r="A87" s="57" t="s">
        <v>16</v>
      </c>
      <c r="B87" s="57" t="s">
        <v>42</v>
      </c>
      <c r="C87" s="57" t="s">
        <v>209</v>
      </c>
      <c r="D87" s="57" t="s">
        <v>44</v>
      </c>
      <c r="E87" s="57" t="s">
        <v>18</v>
      </c>
      <c r="F87" s="58" t="s">
        <v>19</v>
      </c>
      <c r="G87" s="59" t="s">
        <v>33</v>
      </c>
      <c r="H87" s="60" t="s">
        <v>34</v>
      </c>
      <c r="I87" s="60"/>
      <c r="J87" s="60"/>
      <c r="K87" s="58" t="s">
        <v>35</v>
      </c>
      <c r="L87" s="61" t="s">
        <v>210</v>
      </c>
    </row>
    <row r="88" spans="1:12" s="2" customFormat="1" ht="24.95" customHeight="1">
      <c r="A88" s="57"/>
      <c r="B88" s="57"/>
      <c r="C88" s="57"/>
      <c r="D88" s="57"/>
      <c r="E88" s="57"/>
      <c r="F88" s="62"/>
      <c r="G88" s="62"/>
      <c r="H88" s="63" t="s">
        <v>2</v>
      </c>
      <c r="I88" s="63" t="s">
        <v>36</v>
      </c>
      <c r="J88" s="63" t="s">
        <v>37</v>
      </c>
      <c r="K88" s="62"/>
      <c r="L88" s="64"/>
    </row>
    <row r="89" spans="1:12" s="2" customFormat="1" ht="24.95" customHeight="1">
      <c r="A89" s="33" t="s">
        <v>61</v>
      </c>
      <c r="B89" s="39">
        <f>COUNTA(B90:B92)</f>
        <v>3</v>
      </c>
      <c r="C89" s="40"/>
      <c r="D89" s="46"/>
      <c r="E89" s="40"/>
      <c r="F89" s="40"/>
      <c r="G89" s="95">
        <f>SUM(G90:G92)</f>
        <v>63890</v>
      </c>
      <c r="H89" s="95">
        <f t="shared" ref="H89:J89" si="24">SUM(H90:H92)</f>
        <v>482</v>
      </c>
      <c r="I89" s="95">
        <f t="shared" si="24"/>
        <v>23</v>
      </c>
      <c r="J89" s="95">
        <f t="shared" si="24"/>
        <v>459</v>
      </c>
      <c r="K89" s="44"/>
      <c r="L89" s="56"/>
    </row>
    <row r="90" spans="1:12" s="2" customFormat="1" ht="24.95" customHeight="1">
      <c r="A90" s="33"/>
      <c r="B90" s="33" t="s">
        <v>62</v>
      </c>
      <c r="C90" s="33">
        <v>1993</v>
      </c>
      <c r="D90" s="34" t="s">
        <v>313</v>
      </c>
      <c r="E90" s="33" t="s">
        <v>20</v>
      </c>
      <c r="F90" s="33" t="s">
        <v>21</v>
      </c>
      <c r="G90" s="11">
        <v>27620</v>
      </c>
      <c r="H90" s="11">
        <f>SUM(I90:J90)</f>
        <v>30</v>
      </c>
      <c r="I90" s="11">
        <v>10</v>
      </c>
      <c r="J90" s="11">
        <v>20</v>
      </c>
      <c r="K90" s="13" t="s">
        <v>22</v>
      </c>
      <c r="L90" s="38"/>
    </row>
    <row r="91" spans="1:12" s="2" customFormat="1" ht="24.95" customHeight="1">
      <c r="A91" s="33"/>
      <c r="B91" s="33" t="s">
        <v>63</v>
      </c>
      <c r="C91" s="33">
        <v>1994</v>
      </c>
      <c r="D91" s="34" t="s">
        <v>314</v>
      </c>
      <c r="E91" s="33" t="s">
        <v>20</v>
      </c>
      <c r="F91" s="33" t="s">
        <v>21</v>
      </c>
      <c r="G91" s="11">
        <v>31870</v>
      </c>
      <c r="H91" s="11">
        <f t="shared" ref="H91:H92" si="25">SUM(I91:J91)</f>
        <v>353</v>
      </c>
      <c r="I91" s="37">
        <v>13</v>
      </c>
      <c r="J91" s="11">
        <v>340</v>
      </c>
      <c r="K91" s="13" t="s">
        <v>22</v>
      </c>
      <c r="L91" s="33" t="s">
        <v>315</v>
      </c>
    </row>
    <row r="92" spans="1:12" s="2" customFormat="1" ht="24.95" customHeight="1">
      <c r="A92" s="33"/>
      <c r="B92" s="33" t="s">
        <v>104</v>
      </c>
      <c r="C92" s="33">
        <v>2010</v>
      </c>
      <c r="D92" s="34" t="s">
        <v>316</v>
      </c>
      <c r="E92" s="33" t="s">
        <v>20</v>
      </c>
      <c r="F92" s="33" t="s">
        <v>21</v>
      </c>
      <c r="G92" s="11">
        <v>4400</v>
      </c>
      <c r="H92" s="11">
        <f t="shared" si="25"/>
        <v>99</v>
      </c>
      <c r="I92" s="102">
        <v>0</v>
      </c>
      <c r="J92" s="11">
        <v>99</v>
      </c>
      <c r="K92" s="13" t="s">
        <v>22</v>
      </c>
      <c r="L92" s="38"/>
    </row>
    <row r="93" spans="1:12" s="2" customFormat="1" ht="24.95" customHeight="1">
      <c r="A93" s="33" t="s">
        <v>1</v>
      </c>
      <c r="B93" s="39">
        <f>COUNTA(B94:B100)</f>
        <v>7</v>
      </c>
      <c r="C93" s="40"/>
      <c r="D93" s="46"/>
      <c r="E93" s="40"/>
      <c r="F93" s="40"/>
      <c r="G93" s="95">
        <f>SUM(G94:G100)</f>
        <v>65765</v>
      </c>
      <c r="H93" s="95">
        <f t="shared" ref="H93:J93" si="26">SUM(H94:H100)</f>
        <v>1111</v>
      </c>
      <c r="I93" s="95">
        <f t="shared" si="26"/>
        <v>105</v>
      </c>
      <c r="J93" s="95">
        <f t="shared" si="26"/>
        <v>1006</v>
      </c>
      <c r="K93" s="44"/>
      <c r="L93" s="45"/>
    </row>
    <row r="94" spans="1:12" s="2" customFormat="1" ht="24.95" customHeight="1">
      <c r="A94" s="33"/>
      <c r="B94" s="33" t="s">
        <v>105</v>
      </c>
      <c r="C94" s="33">
        <v>1987</v>
      </c>
      <c r="D94" s="34" t="s">
        <v>345</v>
      </c>
      <c r="E94" s="33" t="s">
        <v>20</v>
      </c>
      <c r="F94" s="33" t="s">
        <v>346</v>
      </c>
      <c r="G94" s="11">
        <v>500</v>
      </c>
      <c r="H94" s="11">
        <f t="shared" ref="H94:H100" si="27">SUM(I94:J94)</f>
        <v>20</v>
      </c>
      <c r="I94" s="37">
        <v>0</v>
      </c>
      <c r="J94" s="11">
        <v>20</v>
      </c>
      <c r="K94" s="13" t="s">
        <v>22</v>
      </c>
      <c r="L94" s="38"/>
    </row>
    <row r="95" spans="1:12" s="2" customFormat="1" ht="24.95" customHeight="1">
      <c r="A95" s="33"/>
      <c r="B95" s="33" t="s">
        <v>106</v>
      </c>
      <c r="C95" s="33">
        <v>1996</v>
      </c>
      <c r="D95" s="34" t="s">
        <v>347</v>
      </c>
      <c r="E95" s="33" t="s">
        <v>20</v>
      </c>
      <c r="F95" s="33" t="s">
        <v>346</v>
      </c>
      <c r="G95" s="11">
        <v>5733</v>
      </c>
      <c r="H95" s="11">
        <f t="shared" si="27"/>
        <v>93</v>
      </c>
      <c r="I95" s="11">
        <v>22</v>
      </c>
      <c r="J95" s="11">
        <v>71</v>
      </c>
      <c r="K95" s="13" t="s">
        <v>22</v>
      </c>
      <c r="L95" s="99"/>
    </row>
    <row r="96" spans="1:12" s="2" customFormat="1" ht="24.95" customHeight="1">
      <c r="A96" s="33"/>
      <c r="B96" s="33" t="s">
        <v>64</v>
      </c>
      <c r="C96" s="33">
        <v>1991</v>
      </c>
      <c r="D96" s="103" t="s">
        <v>348</v>
      </c>
      <c r="E96" s="33" t="s">
        <v>20</v>
      </c>
      <c r="F96" s="33" t="s">
        <v>346</v>
      </c>
      <c r="G96" s="11">
        <v>27600</v>
      </c>
      <c r="H96" s="11">
        <f t="shared" si="27"/>
        <v>573</v>
      </c>
      <c r="I96" s="11">
        <v>30</v>
      </c>
      <c r="J96" s="11">
        <v>543</v>
      </c>
      <c r="K96" s="13" t="s">
        <v>22</v>
      </c>
      <c r="L96" s="104"/>
    </row>
    <row r="97" spans="1:12" s="2" customFormat="1" ht="24.95" customHeight="1">
      <c r="A97" s="33"/>
      <c r="B97" s="33" t="s">
        <v>107</v>
      </c>
      <c r="C97" s="33">
        <v>1996</v>
      </c>
      <c r="D97" s="34" t="s">
        <v>349</v>
      </c>
      <c r="E97" s="33" t="s">
        <v>20</v>
      </c>
      <c r="F97" s="33" t="s">
        <v>350</v>
      </c>
      <c r="G97" s="11">
        <v>17993</v>
      </c>
      <c r="H97" s="11">
        <f t="shared" si="27"/>
        <v>206</v>
      </c>
      <c r="I97" s="11">
        <v>29</v>
      </c>
      <c r="J97" s="11">
        <v>177</v>
      </c>
      <c r="K97" s="13" t="s">
        <v>23</v>
      </c>
      <c r="L97" s="104"/>
    </row>
    <row r="98" spans="1:12" s="2" customFormat="1" ht="24.95" customHeight="1">
      <c r="A98" s="33"/>
      <c r="B98" s="33" t="s">
        <v>351</v>
      </c>
      <c r="C98" s="33">
        <v>1995</v>
      </c>
      <c r="D98" s="34" t="s">
        <v>352</v>
      </c>
      <c r="E98" s="33" t="s">
        <v>20</v>
      </c>
      <c r="F98" s="33" t="s">
        <v>350</v>
      </c>
      <c r="G98" s="11">
        <v>7158</v>
      </c>
      <c r="H98" s="11">
        <f t="shared" si="27"/>
        <v>102</v>
      </c>
      <c r="I98" s="11">
        <v>8</v>
      </c>
      <c r="J98" s="11">
        <v>94</v>
      </c>
      <c r="K98" s="13" t="s">
        <v>22</v>
      </c>
      <c r="L98" s="99"/>
    </row>
    <row r="99" spans="1:12" s="2" customFormat="1" ht="24.95" customHeight="1">
      <c r="A99" s="33"/>
      <c r="B99" s="33" t="s">
        <v>108</v>
      </c>
      <c r="C99" s="33">
        <v>2011</v>
      </c>
      <c r="D99" s="34" t="s">
        <v>246</v>
      </c>
      <c r="E99" s="33" t="s">
        <v>109</v>
      </c>
      <c r="F99" s="33" t="s">
        <v>346</v>
      </c>
      <c r="G99" s="11">
        <v>3230</v>
      </c>
      <c r="H99" s="11">
        <f t="shared" si="27"/>
        <v>35</v>
      </c>
      <c r="I99" s="11">
        <v>16</v>
      </c>
      <c r="J99" s="11">
        <v>19</v>
      </c>
      <c r="K99" s="13" t="s">
        <v>23</v>
      </c>
      <c r="L99" s="99"/>
    </row>
    <row r="100" spans="1:12" s="2" customFormat="1" ht="24.95" customHeight="1">
      <c r="A100" s="33"/>
      <c r="B100" s="33" t="s">
        <v>353</v>
      </c>
      <c r="C100" s="68">
        <v>2012</v>
      </c>
      <c r="D100" s="69" t="s">
        <v>354</v>
      </c>
      <c r="E100" s="68" t="s">
        <v>355</v>
      </c>
      <c r="F100" s="33" t="s">
        <v>346</v>
      </c>
      <c r="G100" s="10">
        <v>3551</v>
      </c>
      <c r="H100" s="11">
        <f t="shared" si="27"/>
        <v>82</v>
      </c>
      <c r="I100" s="105">
        <v>0</v>
      </c>
      <c r="J100" s="11">
        <v>82</v>
      </c>
      <c r="K100" s="13" t="s">
        <v>23</v>
      </c>
      <c r="L100" s="99"/>
    </row>
    <row r="101" spans="1:12" s="2" customFormat="1" ht="24.95" customHeight="1">
      <c r="A101" s="33" t="s">
        <v>247</v>
      </c>
      <c r="B101" s="65">
        <f>COUNTA(B102)</f>
        <v>1</v>
      </c>
      <c r="C101" s="66"/>
      <c r="D101" s="69"/>
      <c r="E101" s="68"/>
      <c r="F101" s="33"/>
      <c r="G101" s="97">
        <f>SUM(G102)</f>
        <v>1974</v>
      </c>
      <c r="H101" s="97">
        <f>SUM(H102)</f>
        <v>15</v>
      </c>
      <c r="I101" s="106">
        <f>SUM(I102)</f>
        <v>0</v>
      </c>
      <c r="J101" s="97">
        <f>SUM(J102)</f>
        <v>15</v>
      </c>
      <c r="K101" s="44"/>
      <c r="L101" s="45"/>
    </row>
    <row r="102" spans="1:12" s="2" customFormat="1" ht="24.95" customHeight="1">
      <c r="A102" s="33"/>
      <c r="B102" s="68" t="s">
        <v>110</v>
      </c>
      <c r="C102" s="68"/>
      <c r="D102" s="69" t="s">
        <v>248</v>
      </c>
      <c r="E102" s="68" t="s">
        <v>27</v>
      </c>
      <c r="F102" s="33" t="s">
        <v>249</v>
      </c>
      <c r="G102" s="10">
        <v>1974</v>
      </c>
      <c r="H102" s="10">
        <f>SUM(I102:J102)</f>
        <v>15</v>
      </c>
      <c r="I102" s="12">
        <v>0</v>
      </c>
      <c r="J102" s="10">
        <v>15</v>
      </c>
      <c r="K102" s="13" t="s">
        <v>22</v>
      </c>
      <c r="L102" s="99"/>
    </row>
    <row r="103" spans="1:12" s="2" customFormat="1" ht="24.95" customHeight="1">
      <c r="A103" s="33" t="s">
        <v>9</v>
      </c>
      <c r="B103" s="65">
        <f>COUNTA(B104:B109)</f>
        <v>6</v>
      </c>
      <c r="C103" s="66"/>
      <c r="D103" s="69"/>
      <c r="E103" s="68"/>
      <c r="F103" s="33"/>
      <c r="G103" s="97">
        <f>SUM(G104:G109)</f>
        <v>50116</v>
      </c>
      <c r="H103" s="97">
        <f>SUM(H104:H109)</f>
        <v>947</v>
      </c>
      <c r="I103" s="97">
        <f>SUM(I104:I109)</f>
        <v>55</v>
      </c>
      <c r="J103" s="97">
        <f>SUM(J104:J109)</f>
        <v>892</v>
      </c>
      <c r="K103" s="44"/>
      <c r="L103" s="56"/>
    </row>
    <row r="104" spans="1:12" s="2" customFormat="1" ht="24.95" customHeight="1">
      <c r="A104" s="33"/>
      <c r="B104" s="68" t="s">
        <v>111</v>
      </c>
      <c r="C104" s="68">
        <v>1989</v>
      </c>
      <c r="D104" s="69" t="s">
        <v>250</v>
      </c>
      <c r="E104" s="68" t="s">
        <v>20</v>
      </c>
      <c r="F104" s="33" t="s">
        <v>154</v>
      </c>
      <c r="G104" s="10">
        <v>14710</v>
      </c>
      <c r="H104" s="11">
        <f t="shared" ref="H104:H106" si="28">SUM(I104:J104)</f>
        <v>208</v>
      </c>
      <c r="I104" s="10">
        <v>34</v>
      </c>
      <c r="J104" s="10">
        <v>174</v>
      </c>
      <c r="K104" s="13" t="s">
        <v>22</v>
      </c>
      <c r="L104" s="107" t="s">
        <v>168</v>
      </c>
    </row>
    <row r="105" spans="1:12" s="2" customFormat="1" ht="24.95" customHeight="1">
      <c r="A105" s="33"/>
      <c r="B105" s="68" t="s">
        <v>112</v>
      </c>
      <c r="C105" s="68">
        <v>1993</v>
      </c>
      <c r="D105" s="69" t="s">
        <v>251</v>
      </c>
      <c r="E105" s="68" t="s">
        <v>20</v>
      </c>
      <c r="F105" s="33" t="s">
        <v>356</v>
      </c>
      <c r="G105" s="10">
        <v>17450</v>
      </c>
      <c r="H105" s="11">
        <f t="shared" si="28"/>
        <v>362</v>
      </c>
      <c r="I105" s="12">
        <v>0</v>
      </c>
      <c r="J105" s="10">
        <v>362</v>
      </c>
      <c r="K105" s="13" t="s">
        <v>22</v>
      </c>
      <c r="L105" s="107"/>
    </row>
    <row r="106" spans="1:12" s="2" customFormat="1" ht="24.95" customHeight="1">
      <c r="A106" s="33"/>
      <c r="B106" s="68" t="s">
        <v>113</v>
      </c>
      <c r="C106" s="68">
        <v>1993</v>
      </c>
      <c r="D106" s="69" t="s">
        <v>357</v>
      </c>
      <c r="E106" s="68" t="s">
        <v>20</v>
      </c>
      <c r="F106" s="33" t="s">
        <v>154</v>
      </c>
      <c r="G106" s="10">
        <v>2000</v>
      </c>
      <c r="H106" s="11">
        <f t="shared" si="28"/>
        <v>189</v>
      </c>
      <c r="I106" s="12">
        <v>0</v>
      </c>
      <c r="J106" s="10">
        <v>189</v>
      </c>
      <c r="K106" s="13" t="s">
        <v>22</v>
      </c>
      <c r="L106" s="107"/>
    </row>
    <row r="107" spans="1:12" s="2" customFormat="1" ht="24.95" customHeight="1">
      <c r="A107" s="33"/>
      <c r="B107" s="68" t="s">
        <v>114</v>
      </c>
      <c r="C107" s="68">
        <v>1974</v>
      </c>
      <c r="D107" s="69" t="s">
        <v>252</v>
      </c>
      <c r="E107" s="33" t="s">
        <v>65</v>
      </c>
      <c r="F107" s="33" t="s">
        <v>358</v>
      </c>
      <c r="G107" s="11">
        <v>2480</v>
      </c>
      <c r="H107" s="11">
        <v>25</v>
      </c>
      <c r="I107" s="37">
        <v>0</v>
      </c>
      <c r="J107" s="11">
        <v>25</v>
      </c>
      <c r="K107" s="13" t="s">
        <v>22</v>
      </c>
      <c r="L107" s="38" t="s">
        <v>359</v>
      </c>
    </row>
    <row r="108" spans="1:12" s="2" customFormat="1" ht="24.95" customHeight="1">
      <c r="A108" s="33"/>
      <c r="B108" s="68" t="s">
        <v>115</v>
      </c>
      <c r="C108" s="68">
        <v>1993</v>
      </c>
      <c r="D108" s="69" t="s">
        <v>253</v>
      </c>
      <c r="E108" s="33" t="s">
        <v>20</v>
      </c>
      <c r="F108" s="33" t="s">
        <v>21</v>
      </c>
      <c r="G108" s="11">
        <v>7523</v>
      </c>
      <c r="H108" s="11">
        <v>78</v>
      </c>
      <c r="I108" s="11">
        <v>21</v>
      </c>
      <c r="J108" s="11">
        <v>57</v>
      </c>
      <c r="K108" s="13" t="s">
        <v>22</v>
      </c>
      <c r="L108" s="33"/>
    </row>
    <row r="109" spans="1:12" s="2" customFormat="1" ht="24.95" customHeight="1">
      <c r="A109" s="50"/>
      <c r="B109" s="75" t="s">
        <v>166</v>
      </c>
      <c r="C109" s="75">
        <v>2016</v>
      </c>
      <c r="D109" s="76" t="s">
        <v>167</v>
      </c>
      <c r="E109" s="50" t="s">
        <v>20</v>
      </c>
      <c r="F109" s="50" t="s">
        <v>21</v>
      </c>
      <c r="G109" s="101">
        <v>5953</v>
      </c>
      <c r="H109" s="101">
        <f t="shared" ref="H109" si="29">SUM(I109:J109)</f>
        <v>85</v>
      </c>
      <c r="I109" s="101" t="s">
        <v>0</v>
      </c>
      <c r="J109" s="101">
        <v>85</v>
      </c>
      <c r="K109" s="54" t="s">
        <v>23</v>
      </c>
      <c r="L109" s="78" t="s">
        <v>360</v>
      </c>
    </row>
    <row r="110" spans="1:12" s="2" customFormat="1" ht="24.95" customHeight="1">
      <c r="A110" s="33" t="s">
        <v>10</v>
      </c>
      <c r="B110" s="39">
        <f>COUNTA(B111:B116)</f>
        <v>6</v>
      </c>
      <c r="C110" s="40"/>
      <c r="D110" s="34"/>
      <c r="E110" s="33"/>
      <c r="F110" s="33"/>
      <c r="G110" s="95">
        <f>SUM(G111:G116)</f>
        <v>80607</v>
      </c>
      <c r="H110" s="95">
        <f>SUM(H111:H116)</f>
        <v>1206</v>
      </c>
      <c r="I110" s="95">
        <f>SUM(I111:I116)</f>
        <v>188</v>
      </c>
      <c r="J110" s="95">
        <f>SUM(J111:J116)</f>
        <v>1018</v>
      </c>
      <c r="K110" s="44"/>
      <c r="L110" s="56"/>
    </row>
    <row r="111" spans="1:12" s="2" customFormat="1" ht="24.95" customHeight="1">
      <c r="A111" s="33"/>
      <c r="B111" s="33" t="s">
        <v>66</v>
      </c>
      <c r="C111" s="33">
        <v>1990</v>
      </c>
      <c r="D111" s="34" t="s">
        <v>254</v>
      </c>
      <c r="E111" s="33" t="s">
        <v>20</v>
      </c>
      <c r="F111" s="33" t="s">
        <v>178</v>
      </c>
      <c r="G111" s="11">
        <v>19956</v>
      </c>
      <c r="H111" s="11">
        <f t="shared" ref="H111:H116" si="30">SUM(I111:J111)</f>
        <v>352</v>
      </c>
      <c r="I111" s="11">
        <v>67</v>
      </c>
      <c r="J111" s="11">
        <v>285</v>
      </c>
      <c r="K111" s="13" t="s">
        <v>22</v>
      </c>
      <c r="L111" s="40"/>
    </row>
    <row r="112" spans="1:12" s="2" customFormat="1" ht="24.95" customHeight="1">
      <c r="A112" s="33"/>
      <c r="B112" s="33" t="s">
        <v>67</v>
      </c>
      <c r="C112" s="33">
        <v>1996</v>
      </c>
      <c r="D112" s="34" t="s">
        <v>255</v>
      </c>
      <c r="E112" s="33" t="s">
        <v>116</v>
      </c>
      <c r="F112" s="33" t="s">
        <v>256</v>
      </c>
      <c r="G112" s="11">
        <v>11000</v>
      </c>
      <c r="H112" s="11">
        <f t="shared" si="30"/>
        <v>290</v>
      </c>
      <c r="I112" s="11">
        <v>8</v>
      </c>
      <c r="J112" s="11">
        <v>282</v>
      </c>
      <c r="K112" s="13" t="s">
        <v>23</v>
      </c>
      <c r="L112" s="40"/>
    </row>
    <row r="113" spans="1:12" s="2" customFormat="1" ht="24.95" customHeight="1">
      <c r="A113" s="33"/>
      <c r="B113" s="33" t="s">
        <v>68</v>
      </c>
      <c r="C113" s="33">
        <v>1993</v>
      </c>
      <c r="D113" s="34" t="s">
        <v>257</v>
      </c>
      <c r="E113" s="33" t="s">
        <v>20</v>
      </c>
      <c r="F113" s="33" t="s">
        <v>178</v>
      </c>
      <c r="G113" s="11">
        <v>7700</v>
      </c>
      <c r="H113" s="11">
        <f t="shared" si="30"/>
        <v>219</v>
      </c>
      <c r="I113" s="11">
        <v>17</v>
      </c>
      <c r="J113" s="11">
        <v>202</v>
      </c>
      <c r="K113" s="13" t="s">
        <v>22</v>
      </c>
      <c r="L113" s="40"/>
    </row>
    <row r="114" spans="1:12" s="2" customFormat="1" ht="24.95" customHeight="1">
      <c r="A114" s="33"/>
      <c r="B114" s="33" t="s">
        <v>117</v>
      </c>
      <c r="C114" s="33">
        <v>1994</v>
      </c>
      <c r="D114" s="34" t="s">
        <v>258</v>
      </c>
      <c r="E114" s="33" t="s">
        <v>118</v>
      </c>
      <c r="F114" s="33" t="s">
        <v>259</v>
      </c>
      <c r="G114" s="11">
        <v>12066</v>
      </c>
      <c r="H114" s="11">
        <f t="shared" si="30"/>
        <v>112</v>
      </c>
      <c r="I114" s="11">
        <v>62</v>
      </c>
      <c r="J114" s="11">
        <v>50</v>
      </c>
      <c r="K114" s="13" t="s">
        <v>22</v>
      </c>
      <c r="L114" s="40"/>
    </row>
    <row r="115" spans="1:12" s="2" customFormat="1" ht="24.95" customHeight="1">
      <c r="A115" s="33"/>
      <c r="B115" s="33" t="s">
        <v>119</v>
      </c>
      <c r="C115" s="33">
        <v>2007</v>
      </c>
      <c r="D115" s="34" t="s">
        <v>260</v>
      </c>
      <c r="E115" s="33" t="s">
        <v>20</v>
      </c>
      <c r="F115" s="33" t="s">
        <v>178</v>
      </c>
      <c r="G115" s="11">
        <v>25000</v>
      </c>
      <c r="H115" s="11">
        <f t="shared" si="30"/>
        <v>174</v>
      </c>
      <c r="I115" s="11">
        <v>24</v>
      </c>
      <c r="J115" s="11">
        <v>150</v>
      </c>
      <c r="K115" s="13" t="s">
        <v>23</v>
      </c>
      <c r="L115" s="49"/>
    </row>
    <row r="116" spans="1:12" s="7" customFormat="1" ht="24.95" customHeight="1">
      <c r="A116" s="50"/>
      <c r="B116" s="68" t="s">
        <v>366</v>
      </c>
      <c r="C116" s="68">
        <v>2018</v>
      </c>
      <c r="D116" s="69" t="s">
        <v>317</v>
      </c>
      <c r="E116" s="68" t="s">
        <v>318</v>
      </c>
      <c r="F116" s="33" t="s">
        <v>319</v>
      </c>
      <c r="G116" s="10">
        <v>4885</v>
      </c>
      <c r="H116" s="11">
        <f t="shared" si="30"/>
        <v>59</v>
      </c>
      <c r="I116" s="10">
        <v>10</v>
      </c>
      <c r="J116" s="10">
        <v>49</v>
      </c>
      <c r="K116" s="13" t="s">
        <v>320</v>
      </c>
      <c r="L116" s="49"/>
    </row>
    <row r="117" spans="1:12" s="2" customFormat="1" ht="24.95" customHeight="1">
      <c r="A117" s="57" t="s">
        <v>16</v>
      </c>
      <c r="B117" s="57" t="s">
        <v>42</v>
      </c>
      <c r="C117" s="57" t="s">
        <v>209</v>
      </c>
      <c r="D117" s="57" t="s">
        <v>44</v>
      </c>
      <c r="E117" s="57" t="s">
        <v>18</v>
      </c>
      <c r="F117" s="58" t="s">
        <v>19</v>
      </c>
      <c r="G117" s="59" t="s">
        <v>33</v>
      </c>
      <c r="H117" s="60" t="s">
        <v>34</v>
      </c>
      <c r="I117" s="60"/>
      <c r="J117" s="60"/>
      <c r="K117" s="58" t="s">
        <v>35</v>
      </c>
      <c r="L117" s="61" t="s">
        <v>210</v>
      </c>
    </row>
    <row r="118" spans="1:12" s="2" customFormat="1" ht="24.95" customHeight="1">
      <c r="A118" s="57"/>
      <c r="B118" s="57"/>
      <c r="C118" s="57"/>
      <c r="D118" s="57"/>
      <c r="E118" s="57"/>
      <c r="F118" s="62"/>
      <c r="G118" s="62"/>
      <c r="H118" s="63" t="s">
        <v>2</v>
      </c>
      <c r="I118" s="63" t="s">
        <v>36</v>
      </c>
      <c r="J118" s="63" t="s">
        <v>37</v>
      </c>
      <c r="K118" s="62"/>
      <c r="L118" s="64"/>
    </row>
    <row r="119" spans="1:12" s="2" customFormat="1" ht="24.95" customHeight="1">
      <c r="A119" s="33" t="s">
        <v>12</v>
      </c>
      <c r="B119" s="65">
        <f>COUNTA(B120:B123)</f>
        <v>4</v>
      </c>
      <c r="C119" s="66"/>
      <c r="D119" s="67"/>
      <c r="E119" s="66"/>
      <c r="F119" s="40"/>
      <c r="G119" s="97">
        <f>SUM(G120:G123)</f>
        <v>28272</v>
      </c>
      <c r="H119" s="97">
        <f>SUM(H120:H123)</f>
        <v>794</v>
      </c>
      <c r="I119" s="97">
        <f t="shared" ref="I119:J119" si="31">SUM(I120:I123)</f>
        <v>17</v>
      </c>
      <c r="J119" s="97">
        <f t="shared" si="31"/>
        <v>777</v>
      </c>
      <c r="K119" s="44"/>
      <c r="L119" s="56"/>
    </row>
    <row r="120" spans="1:12" s="2" customFormat="1" ht="24.95" customHeight="1">
      <c r="A120" s="33"/>
      <c r="B120" s="68" t="s">
        <v>120</v>
      </c>
      <c r="C120" s="68">
        <v>1997</v>
      </c>
      <c r="D120" s="69" t="s">
        <v>261</v>
      </c>
      <c r="E120" s="68" t="s">
        <v>20</v>
      </c>
      <c r="F120" s="33" t="s">
        <v>21</v>
      </c>
      <c r="G120" s="10">
        <v>1750</v>
      </c>
      <c r="H120" s="10">
        <f>SUM(I120:J120)</f>
        <v>65</v>
      </c>
      <c r="I120" s="10">
        <v>5</v>
      </c>
      <c r="J120" s="10">
        <v>60</v>
      </c>
      <c r="K120" s="13" t="s">
        <v>22</v>
      </c>
      <c r="L120" s="49"/>
    </row>
    <row r="121" spans="1:12" s="2" customFormat="1" ht="24.95" customHeight="1">
      <c r="A121" s="33"/>
      <c r="B121" s="68" t="s">
        <v>69</v>
      </c>
      <c r="C121" s="68">
        <v>1999</v>
      </c>
      <c r="D121" s="69" t="s">
        <v>262</v>
      </c>
      <c r="E121" s="68" t="s">
        <v>20</v>
      </c>
      <c r="F121" s="33" t="s">
        <v>21</v>
      </c>
      <c r="G121" s="10">
        <v>3900</v>
      </c>
      <c r="H121" s="10">
        <f t="shared" ref="H121:H122" si="32">SUM(I121:J121)</f>
        <v>100</v>
      </c>
      <c r="I121" s="12">
        <v>0</v>
      </c>
      <c r="J121" s="10">
        <v>100</v>
      </c>
      <c r="K121" s="13" t="s">
        <v>23</v>
      </c>
      <c r="L121" s="49"/>
    </row>
    <row r="122" spans="1:12" s="2" customFormat="1" ht="24.95" customHeight="1">
      <c r="A122" s="33"/>
      <c r="B122" s="68" t="s">
        <v>70</v>
      </c>
      <c r="C122" s="68">
        <v>1999</v>
      </c>
      <c r="D122" s="69" t="s">
        <v>263</v>
      </c>
      <c r="E122" s="68" t="s">
        <v>20</v>
      </c>
      <c r="F122" s="33" t="s">
        <v>21</v>
      </c>
      <c r="G122" s="10">
        <v>19041</v>
      </c>
      <c r="H122" s="10">
        <f t="shared" si="32"/>
        <v>517</v>
      </c>
      <c r="I122" s="10">
        <v>12</v>
      </c>
      <c r="J122" s="10">
        <v>505</v>
      </c>
      <c r="K122" s="13" t="s">
        <v>23</v>
      </c>
      <c r="L122" s="49"/>
    </row>
    <row r="123" spans="1:12" s="2" customFormat="1" ht="24.95" customHeight="1">
      <c r="A123" s="34"/>
      <c r="B123" s="68" t="s">
        <v>121</v>
      </c>
      <c r="C123" s="68">
        <v>1997</v>
      </c>
      <c r="D123" s="69" t="s">
        <v>264</v>
      </c>
      <c r="E123" s="68" t="s">
        <v>20</v>
      </c>
      <c r="F123" s="33" t="s">
        <v>21</v>
      </c>
      <c r="G123" s="10">
        <v>3581</v>
      </c>
      <c r="H123" s="10">
        <f>SUM(I123:J123)</f>
        <v>112</v>
      </c>
      <c r="I123" s="12">
        <v>0</v>
      </c>
      <c r="J123" s="10">
        <v>112</v>
      </c>
      <c r="K123" s="13" t="s">
        <v>23</v>
      </c>
      <c r="L123" s="49" t="s">
        <v>361</v>
      </c>
    </row>
    <row r="124" spans="1:12" s="2" customFormat="1" ht="24.95" customHeight="1">
      <c r="A124" s="33" t="s">
        <v>265</v>
      </c>
      <c r="B124" s="65">
        <f>COUNTA(B125:B129)</f>
        <v>5</v>
      </c>
      <c r="C124" s="66"/>
      <c r="D124" s="67"/>
      <c r="E124" s="66"/>
      <c r="F124" s="40"/>
      <c r="G124" s="97">
        <f>SUM(G125:G129)</f>
        <v>22001</v>
      </c>
      <c r="H124" s="97">
        <f t="shared" ref="H124:J124" si="33">SUM(H125:H129)</f>
        <v>510</v>
      </c>
      <c r="I124" s="97">
        <f t="shared" si="33"/>
        <v>29</v>
      </c>
      <c r="J124" s="97">
        <f t="shared" si="33"/>
        <v>481</v>
      </c>
      <c r="K124" s="44"/>
      <c r="L124" s="45"/>
    </row>
    <row r="125" spans="1:12" s="2" customFormat="1" ht="24.95" customHeight="1">
      <c r="A125" s="33"/>
      <c r="B125" s="68" t="s">
        <v>122</v>
      </c>
      <c r="C125" s="68">
        <v>1978</v>
      </c>
      <c r="D125" s="69" t="s">
        <v>169</v>
      </c>
      <c r="E125" s="68" t="s">
        <v>123</v>
      </c>
      <c r="F125" s="33" t="s">
        <v>21</v>
      </c>
      <c r="G125" s="10">
        <v>1480</v>
      </c>
      <c r="H125" s="10">
        <f>SUM(I125:J125)</f>
        <v>45</v>
      </c>
      <c r="I125" s="10">
        <v>15</v>
      </c>
      <c r="J125" s="10">
        <v>30</v>
      </c>
      <c r="K125" s="13" t="s">
        <v>22</v>
      </c>
      <c r="L125" s="38"/>
    </row>
    <row r="126" spans="1:12" s="2" customFormat="1" ht="33.75" customHeight="1">
      <c r="A126" s="33"/>
      <c r="B126" s="68" t="s">
        <v>71</v>
      </c>
      <c r="C126" s="68">
        <v>1979</v>
      </c>
      <c r="D126" s="69" t="s">
        <v>170</v>
      </c>
      <c r="E126" s="68" t="s">
        <v>171</v>
      </c>
      <c r="F126" s="33" t="s">
        <v>21</v>
      </c>
      <c r="G126" s="10">
        <v>540</v>
      </c>
      <c r="H126" s="10">
        <f t="shared" ref="H126:H129" si="34">SUM(I126:J126)</f>
        <v>27</v>
      </c>
      <c r="I126" s="10">
        <v>9</v>
      </c>
      <c r="J126" s="10">
        <v>18</v>
      </c>
      <c r="K126" s="13" t="s">
        <v>22</v>
      </c>
      <c r="L126" s="38"/>
    </row>
    <row r="127" spans="1:12" s="2" customFormat="1" ht="24.95" customHeight="1">
      <c r="A127" s="33"/>
      <c r="B127" s="68" t="s">
        <v>72</v>
      </c>
      <c r="C127" s="68">
        <v>2001</v>
      </c>
      <c r="D127" s="69" t="s">
        <v>172</v>
      </c>
      <c r="E127" s="108" t="s">
        <v>20</v>
      </c>
      <c r="F127" s="33" t="s">
        <v>21</v>
      </c>
      <c r="G127" s="10">
        <v>4790</v>
      </c>
      <c r="H127" s="10">
        <f t="shared" si="34"/>
        <v>67</v>
      </c>
      <c r="I127" s="12">
        <v>0</v>
      </c>
      <c r="J127" s="10">
        <v>67</v>
      </c>
      <c r="K127" s="13" t="s">
        <v>22</v>
      </c>
      <c r="L127" s="38"/>
    </row>
    <row r="128" spans="1:12" s="2" customFormat="1" ht="24.95" customHeight="1">
      <c r="A128" s="33"/>
      <c r="B128" s="68" t="s">
        <v>124</v>
      </c>
      <c r="C128" s="68">
        <v>2008</v>
      </c>
      <c r="D128" s="69" t="s">
        <v>173</v>
      </c>
      <c r="E128" s="108" t="s">
        <v>125</v>
      </c>
      <c r="F128" s="33" t="s">
        <v>21</v>
      </c>
      <c r="G128" s="10">
        <v>5273</v>
      </c>
      <c r="H128" s="10">
        <f t="shared" si="34"/>
        <v>169</v>
      </c>
      <c r="I128" s="10">
        <v>5</v>
      </c>
      <c r="J128" s="12">
        <v>164</v>
      </c>
      <c r="K128" s="13" t="s">
        <v>23</v>
      </c>
      <c r="L128" s="38"/>
    </row>
    <row r="129" spans="1:12" s="2" customFormat="1" ht="24.95" customHeight="1">
      <c r="A129" s="33"/>
      <c r="B129" s="68" t="s">
        <v>126</v>
      </c>
      <c r="C129" s="68">
        <v>2013</v>
      </c>
      <c r="D129" s="69" t="s">
        <v>174</v>
      </c>
      <c r="E129" s="108" t="s">
        <v>127</v>
      </c>
      <c r="F129" s="33" t="s">
        <v>21</v>
      </c>
      <c r="G129" s="10">
        <v>9918</v>
      </c>
      <c r="H129" s="10">
        <f t="shared" si="34"/>
        <v>202</v>
      </c>
      <c r="I129" s="12">
        <v>0</v>
      </c>
      <c r="J129" s="12">
        <v>202</v>
      </c>
      <c r="K129" s="13" t="s">
        <v>23</v>
      </c>
      <c r="L129" s="38"/>
    </row>
    <row r="130" spans="1:12" s="2" customFormat="1" ht="24.95" customHeight="1">
      <c r="A130" s="33" t="s">
        <v>13</v>
      </c>
      <c r="B130" s="65">
        <f>COUNTA(B131:B137)</f>
        <v>7</v>
      </c>
      <c r="C130" s="66"/>
      <c r="D130" s="67"/>
      <c r="E130" s="66"/>
      <c r="F130" s="40"/>
      <c r="G130" s="97">
        <f>SUM(G131:G137)</f>
        <v>48240</v>
      </c>
      <c r="H130" s="97">
        <f t="shared" ref="H130:J130" si="35">SUM(H131:H137)</f>
        <v>756</v>
      </c>
      <c r="I130" s="97">
        <f t="shared" si="35"/>
        <v>163</v>
      </c>
      <c r="J130" s="97">
        <f t="shared" si="35"/>
        <v>593</v>
      </c>
      <c r="K130" s="44"/>
      <c r="L130" s="45"/>
    </row>
    <row r="131" spans="1:12" s="2" customFormat="1" ht="24.95" customHeight="1">
      <c r="A131" s="33"/>
      <c r="B131" s="68" t="s">
        <v>128</v>
      </c>
      <c r="C131" s="68">
        <v>1991</v>
      </c>
      <c r="D131" s="69" t="s">
        <v>151</v>
      </c>
      <c r="E131" s="68" t="s">
        <v>20</v>
      </c>
      <c r="F131" s="33" t="s">
        <v>21</v>
      </c>
      <c r="G131" s="10">
        <v>1927</v>
      </c>
      <c r="H131" s="10">
        <f>SUM(I131:J131)</f>
        <v>43</v>
      </c>
      <c r="I131" s="10">
        <v>30</v>
      </c>
      <c r="J131" s="10">
        <v>13</v>
      </c>
      <c r="K131" s="13" t="s">
        <v>22</v>
      </c>
      <c r="L131" s="38"/>
    </row>
    <row r="132" spans="1:12" s="2" customFormat="1" ht="24.95" customHeight="1">
      <c r="A132" s="34"/>
      <c r="B132" s="68" t="s">
        <v>129</v>
      </c>
      <c r="C132" s="68">
        <v>1991</v>
      </c>
      <c r="D132" s="69" t="s">
        <v>322</v>
      </c>
      <c r="E132" s="68" t="s">
        <v>20</v>
      </c>
      <c r="F132" s="33" t="s">
        <v>21</v>
      </c>
      <c r="G132" s="10">
        <v>414</v>
      </c>
      <c r="H132" s="10">
        <f t="shared" ref="H132:H137" si="36">SUM(I132:J132)</f>
        <v>26</v>
      </c>
      <c r="I132" s="12">
        <v>0</v>
      </c>
      <c r="J132" s="10">
        <v>26</v>
      </c>
      <c r="K132" s="13" t="s">
        <v>22</v>
      </c>
      <c r="L132" s="38"/>
    </row>
    <row r="133" spans="1:12" s="2" customFormat="1" ht="24.95" customHeight="1">
      <c r="A133" s="33"/>
      <c r="B133" s="68" t="s">
        <v>130</v>
      </c>
      <c r="C133" s="68">
        <v>1995</v>
      </c>
      <c r="D133" s="69" t="s">
        <v>323</v>
      </c>
      <c r="E133" s="68" t="s">
        <v>20</v>
      </c>
      <c r="F133" s="33" t="s">
        <v>21</v>
      </c>
      <c r="G133" s="10">
        <v>14360</v>
      </c>
      <c r="H133" s="10">
        <f t="shared" si="36"/>
        <v>104</v>
      </c>
      <c r="I133" s="10">
        <v>30</v>
      </c>
      <c r="J133" s="10">
        <v>74</v>
      </c>
      <c r="K133" s="13" t="s">
        <v>22</v>
      </c>
      <c r="L133" s="38"/>
    </row>
    <row r="134" spans="1:12" s="2" customFormat="1" ht="24.95" customHeight="1">
      <c r="A134" s="33"/>
      <c r="B134" s="68" t="s">
        <v>73</v>
      </c>
      <c r="C134" s="68">
        <v>1997</v>
      </c>
      <c r="D134" s="69" t="s">
        <v>324</v>
      </c>
      <c r="E134" s="68" t="s">
        <v>20</v>
      </c>
      <c r="F134" s="33" t="s">
        <v>21</v>
      </c>
      <c r="G134" s="10">
        <v>5039</v>
      </c>
      <c r="H134" s="10">
        <f t="shared" si="36"/>
        <v>82</v>
      </c>
      <c r="I134" s="10">
        <v>18</v>
      </c>
      <c r="J134" s="10">
        <v>64</v>
      </c>
      <c r="K134" s="13" t="s">
        <v>23</v>
      </c>
      <c r="L134" s="38"/>
    </row>
    <row r="135" spans="1:12" s="2" customFormat="1" ht="24.95" customHeight="1">
      <c r="A135" s="33"/>
      <c r="B135" s="68" t="s">
        <v>131</v>
      </c>
      <c r="C135" s="68">
        <v>1992</v>
      </c>
      <c r="D135" s="69" t="s">
        <v>325</v>
      </c>
      <c r="E135" s="68" t="s">
        <v>20</v>
      </c>
      <c r="F135" s="33" t="s">
        <v>21</v>
      </c>
      <c r="G135" s="10">
        <v>3000</v>
      </c>
      <c r="H135" s="10">
        <f t="shared" si="36"/>
        <v>40</v>
      </c>
      <c r="I135" s="10">
        <v>10</v>
      </c>
      <c r="J135" s="10">
        <v>30</v>
      </c>
      <c r="K135" s="13" t="s">
        <v>22</v>
      </c>
      <c r="L135" s="38"/>
    </row>
    <row r="136" spans="1:12" s="2" customFormat="1" ht="24.95" customHeight="1">
      <c r="A136" s="33"/>
      <c r="B136" s="68" t="s">
        <v>74</v>
      </c>
      <c r="C136" s="68">
        <v>1987</v>
      </c>
      <c r="D136" s="69" t="s">
        <v>326</v>
      </c>
      <c r="E136" s="68" t="s">
        <v>132</v>
      </c>
      <c r="F136" s="33" t="s">
        <v>21</v>
      </c>
      <c r="G136" s="10">
        <v>16900</v>
      </c>
      <c r="H136" s="10">
        <f t="shared" si="36"/>
        <v>370</v>
      </c>
      <c r="I136" s="10">
        <v>70</v>
      </c>
      <c r="J136" s="10">
        <v>300</v>
      </c>
      <c r="K136" s="13" t="s">
        <v>23</v>
      </c>
      <c r="L136" s="38"/>
    </row>
    <row r="137" spans="1:12" s="2" customFormat="1" ht="24.95" customHeight="1">
      <c r="A137" s="33"/>
      <c r="B137" s="68" t="s">
        <v>133</v>
      </c>
      <c r="C137" s="68">
        <v>2013</v>
      </c>
      <c r="D137" s="69" t="s">
        <v>327</v>
      </c>
      <c r="E137" s="68" t="s">
        <v>20</v>
      </c>
      <c r="F137" s="33" t="s">
        <v>21</v>
      </c>
      <c r="G137" s="10">
        <v>6600</v>
      </c>
      <c r="H137" s="10">
        <f t="shared" si="36"/>
        <v>91</v>
      </c>
      <c r="I137" s="10">
        <v>5</v>
      </c>
      <c r="J137" s="10">
        <v>86</v>
      </c>
      <c r="K137" s="13" t="s">
        <v>22</v>
      </c>
      <c r="L137" s="38"/>
    </row>
    <row r="138" spans="1:12" s="2" customFormat="1" ht="24.95" customHeight="1">
      <c r="A138" s="33" t="s">
        <v>14</v>
      </c>
      <c r="B138" s="39">
        <f>COUNTA(B139:B144)</f>
        <v>6</v>
      </c>
      <c r="C138" s="40"/>
      <c r="D138" s="46"/>
      <c r="E138" s="40"/>
      <c r="F138" s="40"/>
      <c r="G138" s="97">
        <f>SUM(G139:G144)</f>
        <v>49980</v>
      </c>
      <c r="H138" s="97">
        <f t="shared" ref="H138:J138" si="37">SUM(H139:H144)</f>
        <v>776</v>
      </c>
      <c r="I138" s="97">
        <f t="shared" si="37"/>
        <v>97</v>
      </c>
      <c r="J138" s="97">
        <f t="shared" si="37"/>
        <v>679</v>
      </c>
      <c r="K138" s="44"/>
      <c r="L138" s="45"/>
    </row>
    <row r="139" spans="1:12" s="2" customFormat="1" ht="24.95" customHeight="1">
      <c r="A139" s="33"/>
      <c r="B139" s="33" t="s">
        <v>134</v>
      </c>
      <c r="C139" s="33">
        <v>1998</v>
      </c>
      <c r="D139" s="34" t="s">
        <v>266</v>
      </c>
      <c r="E139" s="33" t="s">
        <v>20</v>
      </c>
      <c r="F139" s="33" t="s">
        <v>21</v>
      </c>
      <c r="G139" s="10">
        <v>11970</v>
      </c>
      <c r="H139" s="10">
        <f t="shared" ref="H139:H143" si="38">SUM(I139:J139)</f>
        <v>300</v>
      </c>
      <c r="I139" s="10">
        <v>50</v>
      </c>
      <c r="J139" s="10">
        <v>250</v>
      </c>
      <c r="K139" s="13" t="s">
        <v>22</v>
      </c>
      <c r="L139" s="38"/>
    </row>
    <row r="140" spans="1:12" s="2" customFormat="1" ht="24.95" customHeight="1">
      <c r="A140" s="33"/>
      <c r="B140" s="33" t="s">
        <v>135</v>
      </c>
      <c r="C140" s="33">
        <v>2000</v>
      </c>
      <c r="D140" s="34" t="s">
        <v>267</v>
      </c>
      <c r="E140" s="33" t="s">
        <v>20</v>
      </c>
      <c r="F140" s="33" t="s">
        <v>21</v>
      </c>
      <c r="G140" s="10">
        <v>4650</v>
      </c>
      <c r="H140" s="10">
        <f t="shared" si="38"/>
        <v>89</v>
      </c>
      <c r="I140" s="10">
        <v>9</v>
      </c>
      <c r="J140" s="10">
        <v>80</v>
      </c>
      <c r="K140" s="13" t="s">
        <v>22</v>
      </c>
      <c r="L140" s="49"/>
    </row>
    <row r="141" spans="1:12" s="2" customFormat="1" ht="24.95" customHeight="1">
      <c r="A141" s="33"/>
      <c r="B141" s="33" t="s">
        <v>136</v>
      </c>
      <c r="C141" s="33">
        <v>2000</v>
      </c>
      <c r="D141" s="34" t="s">
        <v>268</v>
      </c>
      <c r="E141" s="33" t="s">
        <v>137</v>
      </c>
      <c r="F141" s="33" t="s">
        <v>138</v>
      </c>
      <c r="G141" s="10">
        <v>4800</v>
      </c>
      <c r="H141" s="10">
        <f t="shared" si="38"/>
        <v>51</v>
      </c>
      <c r="I141" s="10">
        <v>9</v>
      </c>
      <c r="J141" s="10">
        <v>42</v>
      </c>
      <c r="K141" s="13" t="s">
        <v>180</v>
      </c>
      <c r="L141" s="49"/>
    </row>
    <row r="142" spans="1:12" s="2" customFormat="1" ht="24.95" customHeight="1">
      <c r="A142" s="33"/>
      <c r="B142" s="33" t="s">
        <v>139</v>
      </c>
      <c r="C142" s="33">
        <v>2001</v>
      </c>
      <c r="D142" s="34" t="s">
        <v>269</v>
      </c>
      <c r="E142" s="33" t="s">
        <v>20</v>
      </c>
      <c r="F142" s="33" t="s">
        <v>21</v>
      </c>
      <c r="G142" s="10">
        <v>14200</v>
      </c>
      <c r="H142" s="10">
        <f t="shared" si="38"/>
        <v>150</v>
      </c>
      <c r="I142" s="10">
        <v>18</v>
      </c>
      <c r="J142" s="10">
        <v>132</v>
      </c>
      <c r="K142" s="13" t="s">
        <v>180</v>
      </c>
      <c r="L142" s="49"/>
    </row>
    <row r="143" spans="1:12" s="2" customFormat="1" ht="24.95" customHeight="1">
      <c r="A143" s="33"/>
      <c r="B143" s="33" t="s">
        <v>140</v>
      </c>
      <c r="C143" s="33">
        <v>2010</v>
      </c>
      <c r="D143" s="34" t="s">
        <v>270</v>
      </c>
      <c r="E143" s="33" t="s">
        <v>141</v>
      </c>
      <c r="F143" s="33" t="s">
        <v>21</v>
      </c>
      <c r="G143" s="10">
        <v>4900</v>
      </c>
      <c r="H143" s="10">
        <f t="shared" si="38"/>
        <v>25</v>
      </c>
      <c r="I143" s="10">
        <v>11</v>
      </c>
      <c r="J143" s="10">
        <v>14</v>
      </c>
      <c r="K143" s="13" t="s">
        <v>180</v>
      </c>
      <c r="L143" s="49"/>
    </row>
    <row r="144" spans="1:12" s="2" customFormat="1" ht="24.95" customHeight="1">
      <c r="A144" s="50"/>
      <c r="B144" s="50" t="s">
        <v>142</v>
      </c>
      <c r="C144" s="50">
        <v>2013</v>
      </c>
      <c r="D144" s="51" t="s">
        <v>271</v>
      </c>
      <c r="E144" s="50" t="s">
        <v>20</v>
      </c>
      <c r="F144" s="50" t="s">
        <v>21</v>
      </c>
      <c r="G144" s="109">
        <v>9460</v>
      </c>
      <c r="H144" s="109">
        <f>SUM(I144:J144)</f>
        <v>161</v>
      </c>
      <c r="I144" s="110">
        <v>0</v>
      </c>
      <c r="J144" s="109">
        <v>161</v>
      </c>
      <c r="K144" s="54" t="s">
        <v>180</v>
      </c>
      <c r="L144" s="38"/>
    </row>
    <row r="145" spans="1:12" s="2" customFormat="1" ht="24.95" customHeight="1">
      <c r="A145" s="33" t="s">
        <v>272</v>
      </c>
      <c r="B145" s="39">
        <f>COUNTA(B146:B150)</f>
        <v>5</v>
      </c>
      <c r="C145" s="40"/>
      <c r="D145" s="46"/>
      <c r="E145" s="40"/>
      <c r="F145" s="111"/>
      <c r="G145" s="112">
        <f>SUM(G146:G150)</f>
        <v>51167</v>
      </c>
      <c r="H145" s="112">
        <f>SUM(H146:H150)</f>
        <v>908</v>
      </c>
      <c r="I145" s="112">
        <f>SUM(I146:I150)</f>
        <v>83</v>
      </c>
      <c r="J145" s="112">
        <f>SUM(J146:J150)</f>
        <v>825</v>
      </c>
      <c r="K145" s="113"/>
      <c r="L145" s="114"/>
    </row>
    <row r="146" spans="1:12" s="2" customFormat="1" ht="24.95" customHeight="1">
      <c r="A146" s="33"/>
      <c r="B146" s="33" t="s">
        <v>143</v>
      </c>
      <c r="C146" s="33">
        <v>2000</v>
      </c>
      <c r="D146" s="34" t="s">
        <v>328</v>
      </c>
      <c r="E146" s="33" t="s">
        <v>20</v>
      </c>
      <c r="F146" s="33" t="s">
        <v>21</v>
      </c>
      <c r="G146" s="10">
        <v>8100</v>
      </c>
      <c r="H146" s="10">
        <f>I146+J146</f>
        <v>172</v>
      </c>
      <c r="I146" s="12">
        <v>16</v>
      </c>
      <c r="J146" s="115">
        <v>156</v>
      </c>
      <c r="K146" s="13" t="s">
        <v>22</v>
      </c>
      <c r="L146" s="116" t="s">
        <v>175</v>
      </c>
    </row>
    <row r="147" spans="1:12" s="2" customFormat="1" ht="24.95" customHeight="1">
      <c r="A147" s="33"/>
      <c r="B147" s="33" t="s">
        <v>144</v>
      </c>
      <c r="C147" s="33">
        <v>2012</v>
      </c>
      <c r="D147" s="34" t="s">
        <v>329</v>
      </c>
      <c r="E147" s="33" t="s">
        <v>145</v>
      </c>
      <c r="F147" s="33" t="s">
        <v>21</v>
      </c>
      <c r="G147" s="10">
        <v>10829</v>
      </c>
      <c r="H147" s="10">
        <f t="shared" ref="H147:H150" si="39">I147+J147</f>
        <v>138</v>
      </c>
      <c r="I147" s="10">
        <v>12</v>
      </c>
      <c r="J147" s="10">
        <v>126</v>
      </c>
      <c r="K147" s="13" t="s">
        <v>23</v>
      </c>
      <c r="L147" s="38"/>
    </row>
    <row r="148" spans="1:12" s="2" customFormat="1" ht="24.95" customHeight="1">
      <c r="A148" s="33"/>
      <c r="B148" s="33" t="s">
        <v>146</v>
      </c>
      <c r="C148" s="33">
        <v>1988</v>
      </c>
      <c r="D148" s="34" t="s">
        <v>330</v>
      </c>
      <c r="E148" s="33" t="s">
        <v>331</v>
      </c>
      <c r="F148" s="33" t="s">
        <v>331</v>
      </c>
      <c r="G148" s="10">
        <v>1876</v>
      </c>
      <c r="H148" s="10">
        <f t="shared" si="39"/>
        <v>47</v>
      </c>
      <c r="I148" s="117">
        <v>0</v>
      </c>
      <c r="J148" s="10">
        <v>47</v>
      </c>
      <c r="K148" s="13" t="s">
        <v>22</v>
      </c>
      <c r="L148" s="38"/>
    </row>
    <row r="149" spans="1:12" ht="24.95" customHeight="1">
      <c r="A149" s="33"/>
      <c r="B149" s="33" t="s">
        <v>273</v>
      </c>
      <c r="C149" s="33">
        <v>2014</v>
      </c>
      <c r="D149" s="34" t="s">
        <v>274</v>
      </c>
      <c r="E149" s="33" t="s">
        <v>20</v>
      </c>
      <c r="F149" s="33" t="s">
        <v>21</v>
      </c>
      <c r="G149" s="10">
        <v>4974</v>
      </c>
      <c r="H149" s="10">
        <f t="shared" si="39"/>
        <v>55</v>
      </c>
      <c r="I149" s="12">
        <v>3</v>
      </c>
      <c r="J149" s="10">
        <v>52</v>
      </c>
      <c r="K149" s="13" t="s">
        <v>22</v>
      </c>
      <c r="L149" s="38"/>
    </row>
    <row r="150" spans="1:12" ht="24.95" customHeight="1">
      <c r="A150" s="33"/>
      <c r="B150" s="33" t="s">
        <v>147</v>
      </c>
      <c r="C150" s="33">
        <v>2009</v>
      </c>
      <c r="D150" s="34" t="s">
        <v>332</v>
      </c>
      <c r="E150" s="33" t="s">
        <v>20</v>
      </c>
      <c r="F150" s="33" t="s">
        <v>21</v>
      </c>
      <c r="G150" s="10">
        <v>25388</v>
      </c>
      <c r="H150" s="10">
        <f t="shared" si="39"/>
        <v>496</v>
      </c>
      <c r="I150" s="10">
        <v>52</v>
      </c>
      <c r="J150" s="10">
        <v>444</v>
      </c>
      <c r="K150" s="13" t="s">
        <v>23</v>
      </c>
      <c r="L150" s="38"/>
    </row>
    <row r="151" spans="1:12" ht="24.95" customHeight="1">
      <c r="A151" s="33" t="s">
        <v>77</v>
      </c>
      <c r="B151" s="39">
        <f>COUNTA(B152:B153)</f>
        <v>2</v>
      </c>
      <c r="C151" s="40"/>
      <c r="D151" s="46"/>
      <c r="E151" s="40"/>
      <c r="F151" s="40"/>
      <c r="G151" s="97">
        <f>SUM(G152:G153)</f>
        <v>38111</v>
      </c>
      <c r="H151" s="97">
        <f t="shared" ref="H151:J151" si="40">SUM(H152:H153)</f>
        <v>658</v>
      </c>
      <c r="I151" s="97">
        <f t="shared" si="40"/>
        <v>60</v>
      </c>
      <c r="J151" s="97">
        <f t="shared" si="40"/>
        <v>598</v>
      </c>
      <c r="K151" s="44"/>
      <c r="L151" s="56"/>
    </row>
    <row r="152" spans="1:12" ht="24.95" customHeight="1">
      <c r="A152" s="33"/>
      <c r="B152" s="118" t="s">
        <v>275</v>
      </c>
      <c r="C152" s="33">
        <v>2009</v>
      </c>
      <c r="D152" s="119" t="s">
        <v>276</v>
      </c>
      <c r="E152" s="33" t="s">
        <v>152</v>
      </c>
      <c r="F152" s="33" t="s">
        <v>152</v>
      </c>
      <c r="G152" s="10">
        <v>29516</v>
      </c>
      <c r="H152" s="10">
        <f t="shared" ref="H152:H153" si="41">SUM(I152:J152)</f>
        <v>448</v>
      </c>
      <c r="I152" s="12">
        <v>30</v>
      </c>
      <c r="J152" s="115">
        <v>418</v>
      </c>
      <c r="K152" s="13" t="s">
        <v>23</v>
      </c>
      <c r="L152" s="49"/>
    </row>
    <row r="153" spans="1:12" ht="24.95" customHeight="1">
      <c r="A153" s="33"/>
      <c r="B153" s="33" t="s">
        <v>277</v>
      </c>
      <c r="C153" s="33">
        <v>1983</v>
      </c>
      <c r="D153" s="34" t="s">
        <v>278</v>
      </c>
      <c r="E153" s="33" t="s">
        <v>78</v>
      </c>
      <c r="F153" s="33" t="s">
        <v>78</v>
      </c>
      <c r="G153" s="10">
        <v>8595</v>
      </c>
      <c r="H153" s="10">
        <f t="shared" si="41"/>
        <v>210</v>
      </c>
      <c r="I153" s="12">
        <v>30</v>
      </c>
      <c r="J153" s="115">
        <v>180</v>
      </c>
      <c r="K153" s="13" t="s">
        <v>23</v>
      </c>
      <c r="L153" s="116"/>
    </row>
    <row r="154" spans="1:12" ht="24.75" customHeight="1">
      <c r="A154" s="33" t="s">
        <v>279</v>
      </c>
      <c r="B154" s="39">
        <f>COUNTA(B155:B160)</f>
        <v>6</v>
      </c>
      <c r="C154" s="40"/>
      <c r="D154" s="46"/>
      <c r="E154" s="40"/>
      <c r="F154" s="40"/>
      <c r="G154" s="97">
        <f>SUM(G155:G160)</f>
        <v>47082</v>
      </c>
      <c r="H154" s="97">
        <f>SUM(H155:H160)</f>
        <v>782</v>
      </c>
      <c r="I154" s="97">
        <f>SUM(I155:I160)</f>
        <v>110</v>
      </c>
      <c r="J154" s="97">
        <f>SUM(J155:J160)</f>
        <v>672</v>
      </c>
      <c r="K154" s="44"/>
      <c r="L154" s="38"/>
    </row>
    <row r="155" spans="1:12" ht="24.75" customHeight="1">
      <c r="A155" s="33"/>
      <c r="B155" s="120" t="s">
        <v>280</v>
      </c>
      <c r="C155" s="33">
        <v>1989</v>
      </c>
      <c r="D155" s="34" t="s">
        <v>281</v>
      </c>
      <c r="E155" s="33" t="s">
        <v>282</v>
      </c>
      <c r="F155" s="33" t="s">
        <v>21</v>
      </c>
      <c r="G155" s="10">
        <v>6764</v>
      </c>
      <c r="H155" s="10">
        <f t="shared" ref="H155:H160" si="42">SUM(I155:J155)</f>
        <v>107</v>
      </c>
      <c r="I155" s="12">
        <v>0</v>
      </c>
      <c r="J155" s="115">
        <v>107</v>
      </c>
      <c r="K155" s="13" t="s">
        <v>22</v>
      </c>
      <c r="L155" s="38"/>
    </row>
    <row r="156" spans="1:12" ht="24.75" customHeight="1">
      <c r="A156" s="33"/>
      <c r="B156" s="120" t="s">
        <v>283</v>
      </c>
      <c r="C156" s="33">
        <v>1989</v>
      </c>
      <c r="D156" s="34" t="s">
        <v>284</v>
      </c>
      <c r="E156" s="33" t="s">
        <v>282</v>
      </c>
      <c r="F156" s="33" t="s">
        <v>21</v>
      </c>
      <c r="G156" s="10">
        <v>6497</v>
      </c>
      <c r="H156" s="10">
        <f t="shared" si="42"/>
        <v>80</v>
      </c>
      <c r="I156" s="10">
        <v>80</v>
      </c>
      <c r="J156" s="10">
        <v>0</v>
      </c>
      <c r="K156" s="13" t="s">
        <v>22</v>
      </c>
      <c r="L156" s="38"/>
    </row>
    <row r="157" spans="1:12" ht="24.75" customHeight="1">
      <c r="A157" s="33"/>
      <c r="B157" s="120" t="s">
        <v>285</v>
      </c>
      <c r="C157" s="33">
        <v>1989</v>
      </c>
      <c r="D157" s="34" t="s">
        <v>286</v>
      </c>
      <c r="E157" s="33" t="s">
        <v>282</v>
      </c>
      <c r="F157" s="33" t="s">
        <v>154</v>
      </c>
      <c r="G157" s="10">
        <v>6069</v>
      </c>
      <c r="H157" s="10">
        <f t="shared" si="42"/>
        <v>154</v>
      </c>
      <c r="I157" s="117">
        <v>0</v>
      </c>
      <c r="J157" s="10">
        <v>154</v>
      </c>
      <c r="K157" s="13" t="s">
        <v>22</v>
      </c>
      <c r="L157" s="56"/>
    </row>
    <row r="158" spans="1:12" ht="24.75" customHeight="1">
      <c r="A158" s="33"/>
      <c r="B158" s="120" t="s">
        <v>287</v>
      </c>
      <c r="C158" s="33">
        <v>1994</v>
      </c>
      <c r="D158" s="34" t="s">
        <v>288</v>
      </c>
      <c r="E158" s="33" t="s">
        <v>289</v>
      </c>
      <c r="F158" s="33" t="s">
        <v>21</v>
      </c>
      <c r="G158" s="10">
        <v>6696</v>
      </c>
      <c r="H158" s="10">
        <f t="shared" si="42"/>
        <v>30</v>
      </c>
      <c r="I158" s="12">
        <v>30</v>
      </c>
      <c r="J158" s="10">
        <v>0</v>
      </c>
      <c r="K158" s="13" t="s">
        <v>22</v>
      </c>
      <c r="L158" s="56"/>
    </row>
    <row r="159" spans="1:12" ht="24.75" customHeight="1">
      <c r="A159" s="33"/>
      <c r="B159" s="120" t="s">
        <v>290</v>
      </c>
      <c r="C159" s="33">
        <v>1999</v>
      </c>
      <c r="D159" s="34" t="s">
        <v>291</v>
      </c>
      <c r="E159" s="33" t="s">
        <v>179</v>
      </c>
      <c r="F159" s="33" t="s">
        <v>21</v>
      </c>
      <c r="G159" s="10">
        <v>10654</v>
      </c>
      <c r="H159" s="10">
        <f t="shared" si="42"/>
        <v>182</v>
      </c>
      <c r="I159" s="10">
        <v>0</v>
      </c>
      <c r="J159" s="10">
        <v>182</v>
      </c>
      <c r="K159" s="13" t="s">
        <v>22</v>
      </c>
      <c r="L159" s="49"/>
    </row>
    <row r="160" spans="1:12" ht="24.75" customHeight="1">
      <c r="A160" s="50"/>
      <c r="B160" s="121" t="s">
        <v>292</v>
      </c>
      <c r="C160" s="50">
        <v>1998</v>
      </c>
      <c r="D160" s="51" t="s">
        <v>321</v>
      </c>
      <c r="E160" s="50" t="s">
        <v>179</v>
      </c>
      <c r="F160" s="50" t="s">
        <v>154</v>
      </c>
      <c r="G160" s="109">
        <v>10402</v>
      </c>
      <c r="H160" s="109">
        <f t="shared" si="42"/>
        <v>229</v>
      </c>
      <c r="I160" s="110">
        <v>0</v>
      </c>
      <c r="J160" s="122">
        <v>229</v>
      </c>
      <c r="K160" s="54" t="s">
        <v>22</v>
      </c>
      <c r="L160" s="123"/>
    </row>
    <row r="168" spans="8:8">
      <c r="H168" s="8"/>
    </row>
  </sheetData>
  <mergeCells count="53">
    <mergeCell ref="A1:E1"/>
    <mergeCell ref="K2:L2"/>
    <mergeCell ref="A3:A4"/>
    <mergeCell ref="B3:B4"/>
    <mergeCell ref="C3:C4"/>
    <mergeCell ref="D3:D4"/>
    <mergeCell ref="E3:E4"/>
    <mergeCell ref="F3:F4"/>
    <mergeCell ref="K3:K4"/>
    <mergeCell ref="L3:L4"/>
    <mergeCell ref="G3:G4"/>
    <mergeCell ref="H3:J3"/>
    <mergeCell ref="A29:A30"/>
    <mergeCell ref="B29:B30"/>
    <mergeCell ref="C29:C30"/>
    <mergeCell ref="D29:D30"/>
    <mergeCell ref="E29:E30"/>
    <mergeCell ref="F29:F30"/>
    <mergeCell ref="G87:G88"/>
    <mergeCell ref="H87:J87"/>
    <mergeCell ref="K29:K30"/>
    <mergeCell ref="L29:L30"/>
    <mergeCell ref="F59:F60"/>
    <mergeCell ref="G59:G60"/>
    <mergeCell ref="H59:J59"/>
    <mergeCell ref="G29:G30"/>
    <mergeCell ref="H29:J29"/>
    <mergeCell ref="K59:K60"/>
    <mergeCell ref="L59:L60"/>
    <mergeCell ref="A117:A118"/>
    <mergeCell ref="B117:B118"/>
    <mergeCell ref="A59:A60"/>
    <mergeCell ref="B59:B60"/>
    <mergeCell ref="C59:C60"/>
    <mergeCell ref="A87:A88"/>
    <mergeCell ref="B87:B88"/>
    <mergeCell ref="C87:C88"/>
    <mergeCell ref="D59:D60"/>
    <mergeCell ref="E59:E60"/>
    <mergeCell ref="L104:L106"/>
    <mergeCell ref="C117:C118"/>
    <mergeCell ref="D117:D118"/>
    <mergeCell ref="E117:E118"/>
    <mergeCell ref="F117:F118"/>
    <mergeCell ref="G117:G118"/>
    <mergeCell ref="H117:J117"/>
    <mergeCell ref="K117:K118"/>
    <mergeCell ref="L117:L118"/>
    <mergeCell ref="D87:D88"/>
    <mergeCell ref="E87:E88"/>
    <mergeCell ref="F87:F88"/>
    <mergeCell ref="K87:K88"/>
    <mergeCell ref="L87:L88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40" orientation="landscape" r:id="rId1"/>
  <rowBreaks count="1" manualBreakCount="1">
    <brk id="148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주차장</vt:lpstr>
      <vt:lpstr>주차장!Print_Area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USER</cp:lastModifiedBy>
  <cp:lastPrinted>2020-03-16T07:14:53Z</cp:lastPrinted>
  <dcterms:created xsi:type="dcterms:W3CDTF">2001-01-29T00:20:40Z</dcterms:created>
  <dcterms:modified xsi:type="dcterms:W3CDTF">2020-04-20T04:34:23Z</dcterms:modified>
</cp:coreProperties>
</file>